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ropedernales-my.sharepoint.com/personal/vcedeno_propedernales_do/Documents/Escritorio/Procesos competitivos/Documentos supervision eléctrica/"/>
    </mc:Choice>
  </mc:AlternateContent>
  <xr:revisionPtr revIDLastSave="0" documentId="8_{1579B742-6A32-4E09-BA3E-19DA294F2FD8}" xr6:coauthVersionLast="47" xr6:coauthVersionMax="47" xr10:uidLastSave="{00000000-0000-0000-0000-000000000000}"/>
  <bookViews>
    <workbookView xWindow="28680" yWindow="-120" windowWidth="29040" windowHeight="15720" xr2:uid="{77269064-EAF6-4539-9465-4081B125CC5E}"/>
  </bookViews>
  <sheets>
    <sheet name="Costo Estimado rev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FP">'[1]Costos Estructura Centralizada'!#REF!</definedName>
    <definedName name="aiki_jo">[2]datos!$K$4:$L$20</definedName>
    <definedName name="aiki_ken">[2]datos!$M$4:$N$20</definedName>
    <definedName name="ARS">'[1]Costos Estructura Centralizada'!#REF!</definedName>
    <definedName name="Asistente_Tecnico">'[1]Tabla de Salarios'!$B$17</definedName>
    <definedName name="ataque">[2]datos!$A$4:$B$20</definedName>
    <definedName name="CESANTIA">'[1]Costos Estructura Centralizada'!#REF!</definedName>
    <definedName name="COmponente_Administrativo">'[3]Parametros Generales'!$C$14</definedName>
    <definedName name="Dias_Lab">[4]Salarios!$B$30</definedName>
    <definedName name="Dias_Mes">'[5]Vehiculos - C Varios'!$B$11</definedName>
    <definedName name="FRV">'[3]Parametros Generales'!$C$9</definedName>
    <definedName name="INFOTEP">'[1]Costos Estructura Centralizada'!#REF!</definedName>
    <definedName name="ITBIS">'[3]Parametros Generales'!$C$18</definedName>
    <definedName name="katame_wasa">[2]datos!$E$4:$F$20</definedName>
    <definedName name="ken_wasa">[2]datos!$I$4:$J$20</definedName>
    <definedName name="Margen_de_Beneficio">'[3]Parametros Generales'!$C$22</definedName>
    <definedName name="Meses_Financiamiento_Operacion">'[3]Parametros Generales'!$C$19</definedName>
    <definedName name="nage_wasa">[2]datos!$C$4:$D$20</definedName>
    <definedName name="PC">[6]OBS!#REF!</definedName>
    <definedName name="PDOS">[6]OBS!#REF!</definedName>
    <definedName name="PM">[6]OBS!#REF!</definedName>
    <definedName name="PREAVISO">'[1]Costos Estructura Centralizada'!#REF!</definedName>
    <definedName name="_xlnm.Print_Area" localSheetId="0">'Costo Estimado rev'!$A$1:$Y$53</definedName>
    <definedName name="PUNO">[6]OBS!#REF!</definedName>
    <definedName name="randori">[2]datos!$G$4:$H$20</definedName>
    <definedName name="RL">'[1]Costos Estructura Centralizada'!#REF!</definedName>
    <definedName name="Salario_Liniero_I_MT">'[1]Tabla de Salarios'!$B$10</definedName>
    <definedName name="Salario_Liniero_II_MT">'[1]Tabla de Salarios'!$B$11</definedName>
    <definedName name="tasa">#REF!</definedName>
    <definedName name="Tasa_Financiamiento_0km">'[3]Parametros Generales'!$C$12</definedName>
    <definedName name="Tasa_Financiamiento_Comercial">'[3]Parametros Generales'!$C$13</definedName>
    <definedName name="tasa_vieja">#REF!</definedName>
    <definedName name="VACACIONES">'[1]Costos Estructura Centralizada'!#REF!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2" l="1"/>
  <c r="G31" i="2"/>
  <c r="A28" i="2"/>
  <c r="A29" i="2" s="1"/>
  <c r="A30" i="2" s="1"/>
  <c r="A31" i="2" s="1"/>
  <c r="A32" i="2" s="1"/>
  <c r="A33" i="2" s="1"/>
  <c r="A34" i="2" s="1"/>
  <c r="G33" i="2"/>
  <c r="G19" i="2"/>
  <c r="G20" i="2" l="1"/>
  <c r="G22" i="2"/>
  <c r="G23" i="2"/>
  <c r="G21" i="2"/>
  <c r="G14" i="2"/>
  <c r="G15" i="2"/>
  <c r="G16" i="2"/>
  <c r="G17" i="2"/>
  <c r="G24" i="2"/>
  <c r="G18" i="2"/>
  <c r="V13" i="2"/>
  <c r="X13" i="2" l="1"/>
  <c r="W13" i="2"/>
  <c r="G13" i="2"/>
  <c r="I13" i="2"/>
  <c r="G34" i="2"/>
  <c r="K13" i="2"/>
  <c r="O13" i="2"/>
  <c r="P13" i="2" l="1"/>
  <c r="J13" i="2"/>
  <c r="R13" i="2"/>
  <c r="Q13" i="2"/>
  <c r="U13" i="2"/>
  <c r="M13" i="2"/>
  <c r="T13" i="2"/>
  <c r="L13" i="2"/>
  <c r="Y13" i="2"/>
  <c r="N13" i="2"/>
  <c r="S13" i="2"/>
  <c r="Z13" i="2" l="1"/>
  <c r="G30" i="2"/>
  <c r="G27" i="2" l="1"/>
  <c r="A26" i="2"/>
  <c r="A36" i="2" l="1"/>
  <c r="A37" i="2" s="1"/>
  <c r="A38" i="2" s="1"/>
  <c r="G29" i="2" l="1"/>
  <c r="G32" i="2" l="1"/>
  <c r="I26" i="2" s="1"/>
  <c r="G26" i="2" l="1"/>
  <c r="K26" i="2" l="1"/>
  <c r="R26" i="2"/>
  <c r="U26" i="2"/>
  <c r="Y26" i="2"/>
  <c r="V26" i="2"/>
  <c r="T26" i="2"/>
  <c r="W26" i="2"/>
  <c r="P26" i="2"/>
  <c r="S26" i="2"/>
  <c r="N26" i="2"/>
  <c r="Q26" i="2"/>
  <c r="L26" i="2"/>
  <c r="O26" i="2"/>
  <c r="M26" i="2"/>
  <c r="X26" i="2"/>
  <c r="J26" i="2"/>
  <c r="E37" i="2" l="1"/>
  <c r="G37" i="2" s="1"/>
  <c r="E38" i="2"/>
  <c r="G38" i="2" s="1"/>
  <c r="E39" i="2"/>
  <c r="G39" i="2" s="1"/>
  <c r="J36" i="2" l="1"/>
  <c r="J42" i="2" s="1"/>
  <c r="G36" i="2"/>
  <c r="U36" i="2"/>
  <c r="U42" i="2" s="1"/>
  <c r="K36" i="2"/>
  <c r="K42" i="2" s="1"/>
  <c r="M36" i="2"/>
  <c r="M42" i="2" s="1"/>
  <c r="P36" i="2"/>
  <c r="P42" i="2" s="1"/>
  <c r="N36" i="2"/>
  <c r="N42" i="2" s="1"/>
  <c r="R36" i="2"/>
  <c r="R42" i="2" s="1"/>
  <c r="V36" i="2"/>
  <c r="V42" i="2" s="1"/>
  <c r="I36" i="2"/>
  <c r="I42" i="2" s="1"/>
  <c r="T36" i="2"/>
  <c r="T42" i="2" s="1"/>
  <c r="X36" i="2"/>
  <c r="X42" i="2" s="1"/>
  <c r="O36" i="2"/>
  <c r="O42" i="2" s="1"/>
  <c r="W36" i="2"/>
  <c r="W42" i="2" s="1"/>
  <c r="S36" i="2"/>
  <c r="S42" i="2" s="1"/>
  <c r="L36" i="2"/>
  <c r="L42" i="2" s="1"/>
  <c r="Q36" i="2"/>
  <c r="Q42" i="2" s="1"/>
  <c r="Y36" i="2"/>
  <c r="Y42" i="2" s="1"/>
  <c r="I43" i="2" l="1"/>
  <c r="I44" i="2" s="1"/>
  <c r="I45" i="2" s="1"/>
</calcChain>
</file>

<file path=xl/sharedStrings.xml><?xml version="1.0" encoding="utf-8"?>
<sst xmlns="http://schemas.openxmlformats.org/spreadsheetml/2006/main" count="94" uniqueCount="78">
  <si>
    <t>Las celdas azules deben ser llenadas con un porcentaje, algunas pueden tener porcentaje cero.</t>
  </si>
  <si>
    <t>Fase I: Supervisión durante la Construcción</t>
  </si>
  <si>
    <t>Fase II: Cierre de Obra</t>
  </si>
  <si>
    <t>Unidad</t>
  </si>
  <si>
    <t>Cantidad</t>
  </si>
  <si>
    <t>Precio unitario</t>
  </si>
  <si>
    <t>Cargas Sociales (%)</t>
  </si>
  <si>
    <t>Sub Total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</si>
  <si>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</si>
  <si>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</si>
  <si>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</si>
  <si>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</si>
  <si>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</si>
  <si>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</si>
  <si>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</si>
  <si>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</si>
  <si>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</si>
  <si>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</si>
  <si>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</si>
  <si>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</si>
  <si>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</si>
  <si>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</si>
  <si>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</si>
  <si>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Personal Propuesto</t>
  </si>
  <si>
    <t>1.01</t>
  </si>
  <si>
    <t>Persona</t>
  </si>
  <si>
    <t>Gerente de Supervisores de Obra</t>
  </si>
  <si>
    <t>Materiales, equipos y facilidades</t>
  </si>
  <si>
    <t>Viáticos, dieta y comunicaciones móviles del personal</t>
  </si>
  <si>
    <t>Mes</t>
  </si>
  <si>
    <t>Und-Mes</t>
  </si>
  <si>
    <t>PA</t>
  </si>
  <si>
    <t>Gastos Oficina de Obra</t>
  </si>
  <si>
    <t>Transporte de Contenedores y Baños</t>
  </si>
  <si>
    <t>Elaboracion de Planillas de Evaluación e Informes</t>
  </si>
  <si>
    <t>Indirectos</t>
  </si>
  <si>
    <t>Beneficio y Responsabilidad</t>
  </si>
  <si>
    <t>Gastos administrativos oficina principal</t>
  </si>
  <si>
    <t>SUBTOTAL POR MES</t>
  </si>
  <si>
    <t>SUBTOTAL SUPERVISION</t>
  </si>
  <si>
    <t>ITBIS</t>
  </si>
  <si>
    <t>TOTAL GENERAL DE LA OFERTA</t>
  </si>
  <si>
    <t>NOTA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</si>
  <si>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</si>
  <si>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</si>
  <si>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</si>
  <si>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</si>
  <si>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</si>
  <si>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</si>
  <si>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</si>
  <si>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</si>
  <si>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</si>
  <si>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Las celdas verdes deben ser llenada con el factor de carga social +1</t>
  </si>
  <si>
    <t>Seguros y Fianzas</t>
  </si>
  <si>
    <t>Mes 16</t>
  </si>
  <si>
    <t>Mes 17</t>
  </si>
  <si>
    <t>1.11</t>
  </si>
  <si>
    <t>Camionetas Doble Cabina.</t>
  </si>
  <si>
    <t>Equipos de protección personal</t>
  </si>
  <si>
    <t>Costos</t>
  </si>
  <si>
    <t>ESTIMADO DE COSTOS DE SUPERVISION DE INFRAESTRUCTURA ELÉCTRICA</t>
  </si>
  <si>
    <t>Bajo ningún concepto las formulas pueden ser modificadas, so pena de descalificación.</t>
  </si>
  <si>
    <t>Ítem</t>
  </si>
  <si>
    <t>Posición</t>
  </si>
  <si>
    <t>Viaje</t>
  </si>
  <si>
    <t>Supervisión Pruebas en Fabrica (FAT), Transformador y centros transf.</t>
  </si>
  <si>
    <t>Control Topografico y Fotografías Aéreas</t>
  </si>
  <si>
    <t>Director General de Supervision de Obra</t>
  </si>
  <si>
    <t>Ingeniero Civil Residente en la Subestación y Sistema de Distribución M.T.</t>
  </si>
  <si>
    <t>Ingeniero Eléctrico Residente en Subestación y Sistema de Distribución M.T.</t>
  </si>
  <si>
    <t>Ingeniero Eléctrico Residente en Sistema de Iluminación Vial</t>
  </si>
  <si>
    <t>Especialista de Control y Protecciones en Obras Eléctricas.</t>
  </si>
  <si>
    <t>Especialista en Comunicación y SCADA en Obras Eléctricas.</t>
  </si>
  <si>
    <t>Especialista en Video Vigilancia.</t>
  </si>
  <si>
    <t>Ingeniero de Control de Calidad.</t>
  </si>
  <si>
    <t>Encargado de Costos, Presupuestos y Programación.</t>
  </si>
  <si>
    <t>Encargado de Gestión Ambiental y Seguridad Industrial</t>
  </si>
  <si>
    <t>Queda entendido que todos los ITEM no listados expresamente en este Presupuesto Base, están considerados dentro de los ítem: Gastos oficina de obra (2.04) y Gastos administrativos oficina principal (3.2), por lo que el oferente/proponente no podrá reclamar montos adicionales a los no incluidos en su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</si>
</sst>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"/>
    <numFmt numFmtId="165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theme="9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9" fontId="2" fillId="0" borderId="0" xfId="2" applyFont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10" fontId="2" fillId="4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3" fontId="2" fillId="0" borderId="0" xfId="1" applyFont="1" applyAlignment="1">
      <alignment vertical="center"/>
    </xf>
    <xf numFmtId="0" fontId="6" fillId="0" borderId="0" xfId="0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9" fontId="2" fillId="0" borderId="0" xfId="2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9" fontId="2" fillId="5" borderId="2" xfId="2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center"/>
    </xf>
    <xf numFmtId="165" fontId="4" fillId="6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0" borderId="2" xfId="0" quotePrefix="1" applyFont="1" applyFill="1" applyBorder="1" applyAlignment="1">
      <alignment horizontal="center" vertical="center"/>
    </xf>
    <xf numFmtId="43" fontId="6" fillId="0" borderId="0" xfId="1" applyFont="1" applyAlignment="1">
      <alignment vertical="center"/>
    </xf>
    <xf numFmtId="10" fontId="2" fillId="7" borderId="2" xfId="2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3" xr:uid="{3B5B9883-642B-4FFE-97D9-1C9EC34504E1}"/>
    <cellStyle name="Normal 2 2" xfId="5" xr:uid="{A9D194EC-9D80-42B7-A3F3-6F40785D6B3C}"/>
    <cellStyle name="Percent" xfId="2" builtinId="5"/>
    <cellStyle name="Porcentaje 2" xfId="4" xr:uid="{3C5FFDCA-E469-4A37-860C-0178C2ED93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24765</xdr:rowOff>
    </xdr:from>
    <xdr:to>
      <xdr:col>1</xdr:col>
      <xdr:colOff>3009909</xdr:colOff>
      <xdr:row>5</xdr:row>
      <xdr:rowOff>105122</xdr:rowOff>
    </xdr:to>
    <xdr:pic>
      <xdr:nvPicPr>
        <xdr:cNvPr id="2" name="Picture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D1AB949F-8326-4EB9-9717-E3730BE0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"/>
          <a:ext cx="3676659" cy="766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Backup%2010-1-2020\Disco%20D\Doc.%20Mario\Documentos%202021\Reporte%20de%20Trabajos%202021\Solicitud%20de%20revision%20de%20costos%20contratos\Modelo%20de%20gastos%20referenciales%20Lotes%20SACD%20Licitacion%202018-2020%20(Analisis%20de%20Ajuste%20por%20Incremento%20salario%20minimo%202019).xlsx?8605BC4D" TargetMode="External"/><Relationship Id="rId1" Type="http://schemas.openxmlformats.org/officeDocument/2006/relationships/externalLinkPath" Target="file:///\\8605BC4D\Modelo%20de%20gastos%20referenciales%20Lotes%20SACD%20Licitacion%202018-2020%20(Analisis%20de%20Ajuste%20por%20Incremento%20salario%20minimo%20201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y%20Documents/Personal/Aikido/Cuadro%20Tecnicas%2004022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Backup%2010-1-2020\Disco%20D\Doc.%20Mario\Documentos%202022\Proceso%20Licitaci&#243;n%20servicios%20GSE%202022\Doc.%20Licitacion%20final%20servicios%20Operativos%20GSE%202022\Revisi&#243;n%20Costos%20Licitacion%20Servicios\Resumen%20propuestas%20revision%20de%20costos%20contratos%202022.xlsx?49AF0CA1" TargetMode="External"/><Relationship Id="rId1" Type="http://schemas.openxmlformats.org/officeDocument/2006/relationships/externalLinkPath" Target="file:///\\49AF0CA1\Resumen%20propuestas%20revision%20de%20costos%20contratos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vel.cano\Documents\Subgerencia%20de%20Gestion%20de%20Calidad%20y%20Control%20Logistico\Planificacion\Planificacion%20y%20PPto%202014\Costos\Modelo%20de%20Brigadas%20V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avel.cano/AppData/Local/Microsoft/Windows/INetCache/Content.Outlook/7OPJT37Z/Modelo%20de%20Brigadas%20Gems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lmurillo/Mis%20documentos/PROYECTOS%20SINERCON/CAPCANA/Golden%20Bear/Propuesta%20presupuesto%20Golden%20Bear%20V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cruzada"/>
      <sheetName val="Proyeccion Mensual 2018"/>
      <sheetName val="Tabla de Salarios"/>
      <sheetName val="Precios Base"/>
      <sheetName val="Parametros Generales"/>
      <sheetName val="Costos Estructura Centralizada"/>
      <sheetName val="Tabla de vehiculos"/>
      <sheetName val="Resumen General de Elementos"/>
      <sheetName val="Elementos Lotes 13-14-15-16"/>
      <sheetName val="Modelo de Operacion"/>
      <sheetName val="Unidades Lotes 13-14-15"/>
      <sheetName val="Esquema Operativo"/>
      <sheetName val="Frecuencias en Lotes"/>
      <sheetName val="Costo Anual por Provincia"/>
      <sheetName val="Costos Lotes 13-14-15 anual"/>
      <sheetName val="Segmentacion de Costos"/>
      <sheetName val="Brigada Motorizada"/>
      <sheetName val="Brigada Furgoneta BT"/>
      <sheetName val="Brigada Furgoneta BT 24 horas"/>
      <sheetName val="Brigada MT BT 4x2"/>
      <sheetName val="Brigada MT BT 4x2 24 horas"/>
      <sheetName val="Vehiculo MT BT 4x2 "/>
      <sheetName val="Vehiculo Carro EDE SCh Scom"/>
      <sheetName val="Vehiculo Carro EDE SCh Ccom"/>
      <sheetName val="Vehiculo Camioneta EDE SCh Scom"/>
      <sheetName val="Vehiculo CamionetaEDE SCh Ccomb"/>
      <sheetName val="Brigada MT BT 4x4"/>
      <sheetName val="Brigada Canasto Ligero 24 Horas"/>
      <sheetName val="Brigada Canasto Ligero MT BT"/>
      <sheetName val="Brigada Canasto ExtraligeroMTBT"/>
      <sheetName val="Canasto Ligero MT BT"/>
      <sheetName val="Canasto Ligero MT BT 24 Horas"/>
      <sheetName val="BrigadaCanasto Semipesado MTBT"/>
      <sheetName val="Brigada Canasto Pesado"/>
      <sheetName val="Canasto Semipesado MT BT"/>
      <sheetName val="Canasto Semipesado MTBT 24horas"/>
      <sheetName val="Brigada Camion Cama lisa MT BT"/>
      <sheetName val="Camion Cama lisa (vehiculo)"/>
      <sheetName val="Vehiculo De Supervision"/>
      <sheetName val="Tecnico Liniero I MT BT"/>
      <sheetName val="Tecnico Liniero II MT BT"/>
      <sheetName val="Asistente Tecnico"/>
      <sheetName val="Factores de Rotacion"/>
      <sheetName val="Personal "/>
      <sheetName val="Modelo de gastos referenciales "/>
    </sheetNames>
    <sheetDataSet>
      <sheetData sheetId="0"/>
      <sheetData sheetId="1"/>
      <sheetData sheetId="2">
        <row r="10">
          <cell r="B10">
            <v>22942.5</v>
          </cell>
        </row>
        <row r="11">
          <cell r="B11">
            <v>22087.5</v>
          </cell>
        </row>
        <row r="17">
          <cell r="B17">
            <v>25991.999999999996</v>
          </cell>
        </row>
      </sheetData>
      <sheetData sheetId="3"/>
      <sheetData sheetId="4">
        <row r="6">
          <cell r="C6">
            <v>40</v>
          </cell>
        </row>
      </sheetData>
      <sheetData sheetId="5">
        <row r="19">
          <cell r="D19">
            <v>0.11632040103690615</v>
          </cell>
        </row>
      </sheetData>
      <sheetData sheetId="6">
        <row r="7">
          <cell r="E7">
            <v>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nica"/>
      <sheetName val="datos"/>
    </sheetNames>
    <sheetDataSet>
      <sheetData sheetId="0"/>
      <sheetData sheetId="1">
        <row r="4">
          <cell r="A4">
            <v>0</v>
          </cell>
          <cell r="C4">
            <v>0</v>
          </cell>
          <cell r="E4">
            <v>0</v>
          </cell>
          <cell r="G4">
            <v>0</v>
          </cell>
          <cell r="I4">
            <v>0</v>
          </cell>
          <cell r="K4">
            <v>0</v>
          </cell>
          <cell r="M4">
            <v>0</v>
          </cell>
        </row>
        <row r="5">
          <cell r="A5">
            <v>1</v>
          </cell>
          <cell r="B5" t="str">
            <v>Shomen-Uchi</v>
          </cell>
          <cell r="C5">
            <v>1</v>
          </cell>
          <cell r="D5" t="str">
            <v>Irimi-Nage</v>
          </cell>
          <cell r="E5">
            <v>1</v>
          </cell>
          <cell r="F5" t="str">
            <v>Ikkyo</v>
          </cell>
          <cell r="G5">
            <v>1</v>
          </cell>
          <cell r="H5" t="str">
            <v>Futari-Tori</v>
          </cell>
          <cell r="I5">
            <v>1</v>
          </cell>
          <cell r="J5" t="str">
            <v>Tanto-Tori</v>
          </cell>
          <cell r="K5">
            <v>1</v>
          </cell>
          <cell r="L5" t="str">
            <v>31 Jo Kata</v>
          </cell>
          <cell r="M5">
            <v>1</v>
          </cell>
          <cell r="N5" t="str">
            <v>Corte 4 Direcciones</v>
          </cell>
        </row>
        <row r="6">
          <cell r="A6">
            <v>2</v>
          </cell>
          <cell r="B6" t="str">
            <v>Yokomen-Uchi</v>
          </cell>
          <cell r="C6">
            <v>2</v>
          </cell>
          <cell r="D6" t="str">
            <v>Kokyu-Nage</v>
          </cell>
          <cell r="E6">
            <v>2</v>
          </cell>
          <cell r="F6" t="str">
            <v>Nikyo</v>
          </cell>
          <cell r="G6">
            <v>2</v>
          </cell>
          <cell r="I6">
            <v>2</v>
          </cell>
          <cell r="J6" t="str">
            <v>Jo-Tori</v>
          </cell>
          <cell r="K6">
            <v>2</v>
          </cell>
          <cell r="L6" t="str">
            <v>20 Jo Suburi</v>
          </cell>
          <cell r="M6">
            <v>2</v>
          </cell>
          <cell r="N6" t="str">
            <v>Corte 8 Direcciones</v>
          </cell>
        </row>
        <row r="7">
          <cell r="A7">
            <v>3</v>
          </cell>
          <cell r="B7" t="str">
            <v>Munne-Tsuki</v>
          </cell>
          <cell r="C7">
            <v>3</v>
          </cell>
          <cell r="D7" t="str">
            <v>Shiho-Nage</v>
          </cell>
          <cell r="E7">
            <v>3</v>
          </cell>
          <cell r="F7" t="str">
            <v>Sankyo</v>
          </cell>
          <cell r="G7">
            <v>3</v>
          </cell>
          <cell r="I7">
            <v>3</v>
          </cell>
          <cell r="J7" t="str">
            <v>Tachi-Tori</v>
          </cell>
          <cell r="K7">
            <v>3</v>
          </cell>
          <cell r="L7" t="str">
            <v>10 Kumi-Jo</v>
          </cell>
          <cell r="M7">
            <v>3</v>
          </cell>
          <cell r="N7" t="str">
            <v>7 Ken Suburi</v>
          </cell>
        </row>
        <row r="8">
          <cell r="A8">
            <v>4</v>
          </cell>
          <cell r="B8" t="str">
            <v>Tsuki</v>
          </cell>
          <cell r="C8">
            <v>4</v>
          </cell>
          <cell r="D8" t="str">
            <v>Kaiten-Nage</v>
          </cell>
          <cell r="E8">
            <v>4</v>
          </cell>
          <cell r="F8" t="str">
            <v>Yonkyo</v>
          </cell>
          <cell r="G8">
            <v>4</v>
          </cell>
          <cell r="I8">
            <v>4</v>
          </cell>
          <cell r="K8">
            <v>4</v>
          </cell>
          <cell r="L8" t="str">
            <v>13 Jo Awase</v>
          </cell>
          <cell r="M8">
            <v>4</v>
          </cell>
          <cell r="N8" t="str">
            <v>5 Ken Kumi-Tachi</v>
          </cell>
        </row>
        <row r="9">
          <cell r="A9">
            <v>5</v>
          </cell>
          <cell r="B9" t="str">
            <v>Katate-Tori</v>
          </cell>
          <cell r="C9">
            <v>5</v>
          </cell>
          <cell r="D9" t="str">
            <v>Uchi-Kaiten-Nage</v>
          </cell>
          <cell r="E9">
            <v>5</v>
          </cell>
          <cell r="F9" t="str">
            <v>Gokyo</v>
          </cell>
          <cell r="G9">
            <v>5</v>
          </cell>
          <cell r="I9">
            <v>5</v>
          </cell>
          <cell r="K9">
            <v>5</v>
          </cell>
          <cell r="M9">
            <v>5</v>
          </cell>
        </row>
        <row r="10">
          <cell r="A10">
            <v>6</v>
          </cell>
          <cell r="B10" t="str">
            <v>Kata-Tori</v>
          </cell>
          <cell r="C10">
            <v>6</v>
          </cell>
          <cell r="D10" t="str">
            <v>Soto-Kaiten-Nage</v>
          </cell>
          <cell r="E10">
            <v>6</v>
          </cell>
          <cell r="G10">
            <v>6</v>
          </cell>
          <cell r="I10">
            <v>6</v>
          </cell>
          <cell r="K10">
            <v>6</v>
          </cell>
          <cell r="M10">
            <v>6</v>
          </cell>
        </row>
        <row r="11">
          <cell r="A11">
            <v>7</v>
          </cell>
          <cell r="B11" t="str">
            <v>Muna-Tori</v>
          </cell>
          <cell r="C11">
            <v>7</v>
          </cell>
          <cell r="D11" t="str">
            <v>Koshi-Nage</v>
          </cell>
          <cell r="E11">
            <v>7</v>
          </cell>
          <cell r="G11">
            <v>7</v>
          </cell>
          <cell r="I11">
            <v>7</v>
          </cell>
          <cell r="K11">
            <v>7</v>
          </cell>
          <cell r="M11">
            <v>7</v>
          </cell>
        </row>
        <row r="12">
          <cell r="A12">
            <v>8</v>
          </cell>
          <cell r="B12" t="str">
            <v>Ryote-Tori</v>
          </cell>
          <cell r="C12">
            <v>8</v>
          </cell>
          <cell r="D12" t="str">
            <v>Tenchi-Nage</v>
          </cell>
          <cell r="E12">
            <v>8</v>
          </cell>
          <cell r="G12">
            <v>8</v>
          </cell>
          <cell r="I12">
            <v>8</v>
          </cell>
          <cell r="K12">
            <v>8</v>
          </cell>
          <cell r="M12">
            <v>8</v>
          </cell>
        </row>
        <row r="13">
          <cell r="A13">
            <v>9</v>
          </cell>
          <cell r="B13" t="str">
            <v>Ryokata-Tori</v>
          </cell>
          <cell r="C13">
            <v>9</v>
          </cell>
          <cell r="D13" t="str">
            <v>Kote-Gaeshi</v>
          </cell>
          <cell r="E13">
            <v>9</v>
          </cell>
          <cell r="G13">
            <v>9</v>
          </cell>
          <cell r="I13">
            <v>9</v>
          </cell>
          <cell r="K13">
            <v>9</v>
          </cell>
          <cell r="M13">
            <v>9</v>
          </cell>
        </row>
        <row r="14">
          <cell r="A14">
            <v>10</v>
          </cell>
          <cell r="B14" t="str">
            <v>Morote-Tori</v>
          </cell>
          <cell r="C14">
            <v>10</v>
          </cell>
          <cell r="D14" t="str">
            <v>Juji-Garami</v>
          </cell>
          <cell r="E14">
            <v>10</v>
          </cell>
          <cell r="G14">
            <v>10</v>
          </cell>
          <cell r="I14">
            <v>10</v>
          </cell>
          <cell r="K14">
            <v>10</v>
          </cell>
          <cell r="M14">
            <v>10</v>
          </cell>
        </row>
        <row r="15">
          <cell r="A15">
            <v>11</v>
          </cell>
          <cell r="B15" t="str">
            <v>Hiji-gime</v>
          </cell>
          <cell r="C15">
            <v>11</v>
          </cell>
          <cell r="D15" t="str">
            <v>Aiki-Otoshi</v>
          </cell>
          <cell r="E15">
            <v>11</v>
          </cell>
          <cell r="G15">
            <v>11</v>
          </cell>
          <cell r="I15">
            <v>11</v>
          </cell>
          <cell r="K15">
            <v>11</v>
          </cell>
          <cell r="M15">
            <v>11</v>
          </cell>
        </row>
        <row r="16">
          <cell r="A16">
            <v>12</v>
          </cell>
          <cell r="B16" t="str">
            <v>Ushiro Kubi-jime</v>
          </cell>
          <cell r="C16">
            <v>12</v>
          </cell>
          <cell r="D16" t="str">
            <v>Sumi-Otoshi</v>
          </cell>
          <cell r="E16">
            <v>12</v>
          </cell>
          <cell r="G16">
            <v>12</v>
          </cell>
          <cell r="I16">
            <v>12</v>
          </cell>
          <cell r="K16">
            <v>12</v>
          </cell>
          <cell r="M16">
            <v>12</v>
          </cell>
        </row>
        <row r="17">
          <cell r="A17">
            <v>13</v>
          </cell>
          <cell r="B17" t="str">
            <v>Ushiro Ryo-Kata-Tori</v>
          </cell>
          <cell r="C17">
            <v>13</v>
          </cell>
          <cell r="D17" t="str">
            <v>Aiki-Nage</v>
          </cell>
          <cell r="E17">
            <v>13</v>
          </cell>
          <cell r="G17">
            <v>13</v>
          </cell>
          <cell r="I17">
            <v>13</v>
          </cell>
          <cell r="K17">
            <v>13</v>
          </cell>
          <cell r="M17">
            <v>13</v>
          </cell>
        </row>
        <row r="18">
          <cell r="A18">
            <v>14</v>
          </cell>
          <cell r="B18" t="str">
            <v>Ushiro Eri-Tori</v>
          </cell>
          <cell r="C18">
            <v>14</v>
          </cell>
          <cell r="E18">
            <v>14</v>
          </cell>
          <cell r="G18">
            <v>14</v>
          </cell>
          <cell r="I18">
            <v>14</v>
          </cell>
          <cell r="K18">
            <v>14</v>
          </cell>
          <cell r="M18">
            <v>14</v>
          </cell>
        </row>
        <row r="19">
          <cell r="A19">
            <v>15</v>
          </cell>
          <cell r="B19" t="str">
            <v>Ushiro Ryo-Hiji-Tori</v>
          </cell>
          <cell r="C19">
            <v>15</v>
          </cell>
          <cell r="E19">
            <v>15</v>
          </cell>
          <cell r="G19">
            <v>15</v>
          </cell>
          <cell r="I19">
            <v>15</v>
          </cell>
          <cell r="K19">
            <v>15</v>
          </cell>
          <cell r="M19">
            <v>15</v>
          </cell>
        </row>
        <row r="20">
          <cell r="A20">
            <v>16</v>
          </cell>
          <cell r="B20" t="str">
            <v>Ushiro Ryo-Tekubi-Tori</v>
          </cell>
          <cell r="C20">
            <v>16</v>
          </cell>
          <cell r="E20">
            <v>16</v>
          </cell>
          <cell r="G20">
            <v>16</v>
          </cell>
          <cell r="I20">
            <v>16</v>
          </cell>
          <cell r="K20">
            <v>16</v>
          </cell>
          <cell r="M20">
            <v>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 Brigada Camion peq 2022"/>
      <sheetName val="Costo Brigada control 2022  (2)"/>
      <sheetName val="Costo Brigada control 2022 "/>
      <sheetName val="Brigada MT BT 4x4"/>
      <sheetName val="Parametros Generales"/>
      <sheetName val="Parametros Generales (2)"/>
    </sheetNames>
    <sheetDataSet>
      <sheetData sheetId="0"/>
      <sheetData sheetId="1" refreshError="1"/>
      <sheetData sheetId="2" refreshError="1"/>
      <sheetData sheetId="3" refreshError="1"/>
      <sheetData sheetId="4">
        <row r="9">
          <cell r="C9">
            <v>0.02</v>
          </cell>
        </row>
        <row r="12">
          <cell r="C12">
            <v>0.11</v>
          </cell>
        </row>
        <row r="13">
          <cell r="C13">
            <v>0.16</v>
          </cell>
        </row>
        <row r="14">
          <cell r="C14">
            <v>0.11632040103690615</v>
          </cell>
        </row>
        <row r="18">
          <cell r="C18">
            <v>0.18</v>
          </cell>
        </row>
        <row r="19">
          <cell r="C19">
            <v>3</v>
          </cell>
        </row>
        <row r="22">
          <cell r="C22">
            <v>0.15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goneta"/>
      <sheetName val="Base"/>
      <sheetName val="4 x 2 MT"/>
      <sheetName val="4 x 4 MT"/>
      <sheetName val="Camion Canasto"/>
      <sheetName val="Salarios"/>
      <sheetName val="Vehiculos - C Vario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0">
          <cell r="B30">
            <v>23.83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goneta"/>
      <sheetName val="Base"/>
      <sheetName val="4 x 2 MT"/>
      <sheetName val="4 x 4 MT"/>
      <sheetName val="Camion Canasto"/>
      <sheetName val="Salarios"/>
      <sheetName val="Vehiculos - C Varios"/>
      <sheetName val="Resumen"/>
      <sheetName val="Costos laborales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B11">
            <v>30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"/>
      <sheetName val="F.M."/>
      <sheetName val="CostosUnit"/>
      <sheetName val="Asigna"/>
      <sheetName val="CostosTot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83C0-1689-4848-8A59-0F78F2B6FE36}">
  <sheetPr codeName="Sheet1">
    <tabColor rgb="FF00B050"/>
    <pageSetUpPr fitToPage="1"/>
  </sheetPr>
  <dimension ref="A4:AA86"/>
  <sheetViews>
    <sheetView showGridLines="0" tabSelected="1" topLeftCell="A10" zoomScaleNormal="100" zoomScaleSheetLayoutView="100" workbookViewId="0">
      <selection activeCell="D44" sqref="D44"/>
    </sheetView>
  </sheetViews>
  <sheetFormatPr defaultColWidth="9.109375" defaultRowHeight="13.8" x14ac:dyDescent="0.3"/>
  <cols>
    <col min="1" max="1" width="9.6640625" style="1" customWidth="1"/>
    <col min="2" max="2" width="78.6640625" style="1" customWidth="1"/>
    <col min="3" max="3" width="13.33203125" style="3" customWidth="1"/>
    <col min="4" max="4" width="11.5546875" style="3" customWidth="1"/>
    <col min="5" max="5" width="14.44140625" style="1" customWidth="1"/>
    <col min="6" max="6" width="13.33203125" style="3" bestFit="1" customWidth="1"/>
    <col min="7" max="7" width="16.6640625" style="1" customWidth="1"/>
    <col min="8" max="8" width="1.5546875" style="1" hidden="1" customWidth="1"/>
    <col min="9" max="9" width="14.33203125" style="1" bestFit="1" customWidth="1"/>
    <col min="10" max="25" width="13.44140625" style="1" customWidth="1"/>
    <col min="26" max="26" width="14.33203125" style="1" bestFit="1" customWidth="1"/>
    <col min="27" max="27" width="15.33203125" style="1" bestFit="1" customWidth="1"/>
    <col min="28" max="16384" width="9.109375" style="1"/>
  </cols>
  <sheetData>
    <row r="4" spans="1:27" x14ac:dyDescent="0.3">
      <c r="B4" s="2"/>
    </row>
    <row r="5" spans="1:27" x14ac:dyDescent="0.3">
      <c r="A5" s="2"/>
      <c r="B5" s="2"/>
      <c r="I5" s="4"/>
    </row>
    <row r="6" spans="1:27" x14ac:dyDescent="0.3">
      <c r="A6" s="5"/>
    </row>
    <row r="7" spans="1:27" x14ac:dyDescent="0.25">
      <c r="A7" s="6" t="s">
        <v>60</v>
      </c>
    </row>
    <row r="8" spans="1:27" x14ac:dyDescent="0.3">
      <c r="A8" s="7" t="s">
        <v>0</v>
      </c>
      <c r="F8" s="31"/>
      <c r="P8" s="8"/>
    </row>
    <row r="9" spans="1:27" x14ac:dyDescent="0.3">
      <c r="A9" s="30" t="s">
        <v>52</v>
      </c>
    </row>
    <row r="10" spans="1:27" ht="41.4" x14ac:dyDescent="0.3">
      <c r="F10" s="32"/>
      <c r="I10" s="46" t="s">
        <v>1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8"/>
      <c r="Y10" s="37" t="s">
        <v>2</v>
      </c>
    </row>
    <row r="11" spans="1:27" ht="28.95" customHeight="1" x14ac:dyDescent="0.3">
      <c r="A11" s="9" t="s">
        <v>62</v>
      </c>
      <c r="B11" s="9" t="s">
        <v>63</v>
      </c>
      <c r="C11" s="9" t="s">
        <v>3</v>
      </c>
      <c r="D11" s="9" t="s">
        <v>4</v>
      </c>
      <c r="E11" s="10" t="s">
        <v>5</v>
      </c>
      <c r="F11" s="10" t="s">
        <v>6</v>
      </c>
      <c r="G11" s="9" t="s">
        <v>7</v>
      </c>
      <c r="I11" s="11" t="s">
        <v>8</v>
      </c>
      <c r="J11" s="11" t="s">
        <v>9</v>
      </c>
      <c r="K11" s="11" t="s">
        <v>10</v>
      </c>
      <c r="L11" s="11" t="s">
        <v>11</v>
      </c>
      <c r="M11" s="11" t="s">
        <v>12</v>
      </c>
      <c r="N11" s="11" t="s">
        <v>13</v>
      </c>
      <c r="O11" s="11" t="s">
        <v>14</v>
      </c>
      <c r="P11" s="11" t="s">
        <v>15</v>
      </c>
      <c r="Q11" s="11" t="s">
        <v>16</v>
      </c>
      <c r="R11" s="11" t="s">
        <v>17</v>
      </c>
      <c r="S11" s="11" t="s">
        <v>18</v>
      </c>
      <c r="T11" s="11" t="s">
        <v>19</v>
      </c>
      <c r="U11" s="11" t="s">
        <v>20</v>
      </c>
      <c r="V11" s="11" t="s">
        <v>21</v>
      </c>
      <c r="W11" s="11" t="s">
        <v>22</v>
      </c>
      <c r="X11" s="11" t="s">
        <v>54</v>
      </c>
      <c r="Y11" s="12" t="s">
        <v>55</v>
      </c>
    </row>
    <row r="12" spans="1:27" x14ac:dyDescent="0.3">
      <c r="A12" s="13"/>
      <c r="B12" s="13"/>
      <c r="C12" s="13"/>
      <c r="D12" s="13"/>
      <c r="E12" s="14"/>
      <c r="F12" s="14"/>
      <c r="G12" s="13"/>
    </row>
    <row r="13" spans="1:27" s="16" customFormat="1" x14ac:dyDescent="0.3">
      <c r="A13" s="15">
        <v>1</v>
      </c>
      <c r="B13" s="16" t="s">
        <v>23</v>
      </c>
      <c r="C13" s="13"/>
      <c r="D13" s="13"/>
      <c r="E13" s="14"/>
      <c r="F13" s="14"/>
      <c r="G13" s="13">
        <f>SUM(G14:G24)</f>
        <v>0</v>
      </c>
      <c r="I13" s="17">
        <f t="shared" ref="I13:Y13" si="0">SUMPRODUCT($G$14:$G$24,I14:I24)</f>
        <v>0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si="0"/>
        <v>0</v>
      </c>
      <c r="N13" s="17">
        <f t="shared" si="0"/>
        <v>0</v>
      </c>
      <c r="O13" s="17">
        <f t="shared" si="0"/>
        <v>0</v>
      </c>
      <c r="P13" s="17">
        <f t="shared" si="0"/>
        <v>0</v>
      </c>
      <c r="Q13" s="17">
        <f t="shared" si="0"/>
        <v>0</v>
      </c>
      <c r="R13" s="17">
        <f t="shared" si="0"/>
        <v>0</v>
      </c>
      <c r="S13" s="17">
        <f t="shared" si="0"/>
        <v>0</v>
      </c>
      <c r="T13" s="17">
        <f t="shared" si="0"/>
        <v>0</v>
      </c>
      <c r="U13" s="17">
        <f t="shared" si="0"/>
        <v>0</v>
      </c>
      <c r="V13" s="17">
        <f t="shared" si="0"/>
        <v>0</v>
      </c>
      <c r="W13" s="17">
        <f t="shared" si="0"/>
        <v>0</v>
      </c>
      <c r="X13" s="17">
        <f t="shared" si="0"/>
        <v>0</v>
      </c>
      <c r="Y13" s="17">
        <f t="shared" si="0"/>
        <v>0</v>
      </c>
      <c r="Z13" s="4">
        <f>SUM(I13:Y13)</f>
        <v>0</v>
      </c>
      <c r="AA13" s="42"/>
    </row>
    <row r="14" spans="1:27" x14ac:dyDescent="0.3">
      <c r="A14" s="18" t="s">
        <v>24</v>
      </c>
      <c r="B14" s="19" t="s">
        <v>67</v>
      </c>
      <c r="C14" s="20" t="s">
        <v>25</v>
      </c>
      <c r="D14" s="20">
        <v>1</v>
      </c>
      <c r="E14" s="21"/>
      <c r="F14" s="39"/>
      <c r="G14" s="21">
        <f t="shared" ref="G14:G24" si="1">F14*E14*D14</f>
        <v>0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7" x14ac:dyDescent="0.3">
      <c r="A15" s="41" t="s">
        <v>43</v>
      </c>
      <c r="B15" s="19" t="s">
        <v>26</v>
      </c>
      <c r="C15" s="20" t="s">
        <v>25</v>
      </c>
      <c r="D15" s="20">
        <v>1</v>
      </c>
      <c r="E15" s="21"/>
      <c r="F15" s="39"/>
      <c r="G15" s="21">
        <f t="shared" si="1"/>
        <v>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7" x14ac:dyDescent="0.3">
      <c r="A16" s="18" t="s">
        <v>44</v>
      </c>
      <c r="B16" s="19" t="s">
        <v>68</v>
      </c>
      <c r="C16" s="20" t="s">
        <v>25</v>
      </c>
      <c r="D16" s="20">
        <v>2</v>
      </c>
      <c r="E16" s="21"/>
      <c r="F16" s="39"/>
      <c r="G16" s="21">
        <f t="shared" si="1"/>
        <v>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6" x14ac:dyDescent="0.3">
      <c r="A17" s="41" t="s">
        <v>45</v>
      </c>
      <c r="B17" s="19" t="s">
        <v>69</v>
      </c>
      <c r="C17" s="20" t="s">
        <v>25</v>
      </c>
      <c r="D17" s="20">
        <v>2</v>
      </c>
      <c r="E17" s="21"/>
      <c r="F17" s="39"/>
      <c r="G17" s="21">
        <f t="shared" si="1"/>
        <v>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6" x14ac:dyDescent="0.3">
      <c r="A18" s="18" t="s">
        <v>46</v>
      </c>
      <c r="B18" s="19" t="s">
        <v>70</v>
      </c>
      <c r="C18" s="20" t="s">
        <v>25</v>
      </c>
      <c r="D18" s="20">
        <v>1</v>
      </c>
      <c r="E18" s="21"/>
      <c r="F18" s="39"/>
      <c r="G18" s="21">
        <f t="shared" si="1"/>
        <v>0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6" x14ac:dyDescent="0.3">
      <c r="A19" s="41" t="s">
        <v>47</v>
      </c>
      <c r="B19" s="19" t="s">
        <v>71</v>
      </c>
      <c r="C19" s="20" t="s">
        <v>25</v>
      </c>
      <c r="D19" s="20">
        <v>1</v>
      </c>
      <c r="E19" s="44"/>
      <c r="F19" s="39"/>
      <c r="G19" s="21">
        <f t="shared" si="1"/>
        <v>0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6" x14ac:dyDescent="0.3">
      <c r="A20" s="18" t="s">
        <v>48</v>
      </c>
      <c r="B20" s="23" t="s">
        <v>72</v>
      </c>
      <c r="C20" s="20" t="s">
        <v>25</v>
      </c>
      <c r="D20" s="20">
        <v>1</v>
      </c>
      <c r="E20" s="44"/>
      <c r="F20" s="39"/>
      <c r="G20" s="21">
        <f t="shared" si="1"/>
        <v>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6" x14ac:dyDescent="0.3">
      <c r="A21" s="41" t="s">
        <v>49</v>
      </c>
      <c r="B21" s="23" t="s">
        <v>73</v>
      </c>
      <c r="C21" s="20" t="s">
        <v>25</v>
      </c>
      <c r="D21" s="20">
        <v>1</v>
      </c>
      <c r="E21" s="44"/>
      <c r="F21" s="39"/>
      <c r="G21" s="21">
        <f t="shared" si="1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6" x14ac:dyDescent="0.3">
      <c r="A22" s="18" t="s">
        <v>50</v>
      </c>
      <c r="B22" s="23" t="s">
        <v>74</v>
      </c>
      <c r="C22" s="20" t="s">
        <v>25</v>
      </c>
      <c r="D22" s="20">
        <v>1</v>
      </c>
      <c r="E22" s="21"/>
      <c r="F22" s="39"/>
      <c r="G22" s="21">
        <f t="shared" si="1"/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6" x14ac:dyDescent="0.3">
      <c r="A23" s="41" t="s">
        <v>51</v>
      </c>
      <c r="B23" s="23" t="s">
        <v>75</v>
      </c>
      <c r="C23" s="20" t="s">
        <v>25</v>
      </c>
      <c r="D23" s="20">
        <v>1</v>
      </c>
      <c r="E23" s="21"/>
      <c r="F23" s="39"/>
      <c r="G23" s="21">
        <f t="shared" si="1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6" x14ac:dyDescent="0.3">
      <c r="A24" s="18" t="s">
        <v>56</v>
      </c>
      <c r="B24" s="23" t="s">
        <v>76</v>
      </c>
      <c r="C24" s="20" t="s">
        <v>25</v>
      </c>
      <c r="D24" s="20">
        <v>1</v>
      </c>
      <c r="E24" s="21"/>
      <c r="F24" s="39"/>
      <c r="G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6" x14ac:dyDescent="0.3">
      <c r="A25" s="18"/>
      <c r="B25" s="23"/>
      <c r="C25" s="20"/>
      <c r="D25" s="20"/>
      <c r="E25" s="21"/>
      <c r="F25" s="21"/>
      <c r="G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6" s="16" customFormat="1" x14ac:dyDescent="0.3">
      <c r="A26" s="15">
        <f>A13+1</f>
        <v>2</v>
      </c>
      <c r="B26" s="16" t="s">
        <v>27</v>
      </c>
      <c r="C26" s="15"/>
      <c r="D26" s="15"/>
      <c r="E26" s="17"/>
      <c r="F26" s="33"/>
      <c r="G26" s="13">
        <f>SUM(G27:H34)</f>
        <v>0</v>
      </c>
      <c r="I26" s="17">
        <f t="shared" ref="I26:Y26" si="2">SUMPRODUCT($G$27:$G$35,I27:I35)</f>
        <v>0</v>
      </c>
      <c r="J26" s="17">
        <f t="shared" si="2"/>
        <v>0</v>
      </c>
      <c r="K26" s="17">
        <f t="shared" si="2"/>
        <v>0</v>
      </c>
      <c r="L26" s="17">
        <f t="shared" si="2"/>
        <v>0</v>
      </c>
      <c r="M26" s="17">
        <f t="shared" si="2"/>
        <v>0</v>
      </c>
      <c r="N26" s="17">
        <f t="shared" si="2"/>
        <v>0</v>
      </c>
      <c r="O26" s="17">
        <f t="shared" si="2"/>
        <v>0</v>
      </c>
      <c r="P26" s="17">
        <f t="shared" si="2"/>
        <v>0</v>
      </c>
      <c r="Q26" s="17">
        <f t="shared" si="2"/>
        <v>0</v>
      </c>
      <c r="R26" s="17">
        <f t="shared" si="2"/>
        <v>0</v>
      </c>
      <c r="S26" s="17">
        <f t="shared" si="2"/>
        <v>0</v>
      </c>
      <c r="T26" s="17">
        <f t="shared" si="2"/>
        <v>0</v>
      </c>
      <c r="U26" s="17">
        <f t="shared" si="2"/>
        <v>0</v>
      </c>
      <c r="V26" s="17">
        <f t="shared" si="2"/>
        <v>0</v>
      </c>
      <c r="W26" s="17">
        <f t="shared" si="2"/>
        <v>0</v>
      </c>
      <c r="X26" s="17">
        <f t="shared" si="2"/>
        <v>0</v>
      </c>
      <c r="Y26" s="17">
        <f t="shared" si="2"/>
        <v>0</v>
      </c>
      <c r="Z26" s="17"/>
    </row>
    <row r="27" spans="1:26" x14ac:dyDescent="0.3">
      <c r="A27" s="18">
        <v>2.0099999999999998</v>
      </c>
      <c r="B27" s="40" t="s">
        <v>57</v>
      </c>
      <c r="C27" s="20" t="s">
        <v>30</v>
      </c>
      <c r="D27" s="20">
        <v>3</v>
      </c>
      <c r="E27" s="21"/>
      <c r="F27" s="34"/>
      <c r="G27" s="21">
        <f t="shared" ref="G27:G34" si="3">E27*D27</f>
        <v>0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6" x14ac:dyDescent="0.3">
      <c r="A28" s="18">
        <f>A27+0.01</f>
        <v>2.0199999999999996</v>
      </c>
      <c r="B28" s="40" t="s">
        <v>66</v>
      </c>
      <c r="C28" s="20" t="s">
        <v>30</v>
      </c>
      <c r="D28" s="20">
        <v>1</v>
      </c>
      <c r="E28" s="44"/>
      <c r="F28" s="34"/>
      <c r="G28" s="21">
        <f t="shared" si="3"/>
        <v>0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6" x14ac:dyDescent="0.3">
      <c r="A29" s="18">
        <f t="shared" ref="A29:A34" si="4">A28+0.01</f>
        <v>2.0299999999999994</v>
      </c>
      <c r="B29" s="40" t="s">
        <v>58</v>
      </c>
      <c r="C29" s="20" t="s">
        <v>31</v>
      </c>
      <c r="D29" s="20">
        <v>1</v>
      </c>
      <c r="E29" s="21"/>
      <c r="F29" s="34"/>
      <c r="G29" s="21">
        <f t="shared" si="3"/>
        <v>0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6" x14ac:dyDescent="0.3">
      <c r="A30" s="18">
        <f t="shared" si="4"/>
        <v>2.0399999999999991</v>
      </c>
      <c r="B30" s="40" t="s">
        <v>32</v>
      </c>
      <c r="C30" s="20" t="s">
        <v>29</v>
      </c>
      <c r="D30" s="20"/>
      <c r="E30" s="21"/>
      <c r="F30" s="34"/>
      <c r="G30" s="21">
        <f t="shared" si="3"/>
        <v>0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6" x14ac:dyDescent="0.3">
      <c r="A31" s="18">
        <f t="shared" si="4"/>
        <v>2.0499999999999989</v>
      </c>
      <c r="B31" s="40" t="s">
        <v>33</v>
      </c>
      <c r="C31" s="20" t="s">
        <v>64</v>
      </c>
      <c r="D31" s="20">
        <v>2</v>
      </c>
      <c r="E31" s="21"/>
      <c r="F31" s="34"/>
      <c r="G31" s="21">
        <f t="shared" si="3"/>
        <v>0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6" x14ac:dyDescent="0.3">
      <c r="A32" s="18">
        <f t="shared" si="4"/>
        <v>2.0599999999999987</v>
      </c>
      <c r="B32" s="40" t="s">
        <v>28</v>
      </c>
      <c r="C32" s="20" t="s">
        <v>29</v>
      </c>
      <c r="D32" s="20"/>
      <c r="E32" s="21"/>
      <c r="F32" s="34"/>
      <c r="G32" s="21">
        <f t="shared" si="3"/>
        <v>0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6" x14ac:dyDescent="0.3">
      <c r="A33" s="18">
        <f t="shared" si="4"/>
        <v>2.0699999999999985</v>
      </c>
      <c r="B33" s="40" t="s">
        <v>65</v>
      </c>
      <c r="C33" s="20" t="s">
        <v>31</v>
      </c>
      <c r="D33" s="20">
        <v>1</v>
      </c>
      <c r="E33" s="21"/>
      <c r="F33" s="34"/>
      <c r="G33" s="21">
        <f t="shared" si="3"/>
        <v>0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6" x14ac:dyDescent="0.3">
      <c r="A34" s="18">
        <f t="shared" si="4"/>
        <v>2.0799999999999983</v>
      </c>
      <c r="B34" s="40" t="s">
        <v>34</v>
      </c>
      <c r="C34" s="20" t="s">
        <v>29</v>
      </c>
      <c r="D34" s="20"/>
      <c r="E34" s="21"/>
      <c r="F34" s="34"/>
      <c r="G34" s="21">
        <f t="shared" si="3"/>
        <v>0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6" x14ac:dyDescent="0.3">
      <c r="A35" s="20"/>
      <c r="B35" s="19"/>
      <c r="C35" s="20"/>
      <c r="D35" s="20"/>
      <c r="E35" s="21"/>
      <c r="F35" s="34"/>
      <c r="G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6" s="16" customFormat="1" x14ac:dyDescent="0.3">
      <c r="A36" s="15">
        <f>A26+1</f>
        <v>3</v>
      </c>
      <c r="B36" s="16" t="s">
        <v>35</v>
      </c>
      <c r="C36" s="15"/>
      <c r="D36" s="15"/>
      <c r="E36" s="17"/>
      <c r="F36" s="33"/>
      <c r="G36" s="38">
        <f>SUM(G37:G39)</f>
        <v>0</v>
      </c>
      <c r="I36" s="17">
        <f>SUMPRODUCT($G$37:$G$39,I37:I39)</f>
        <v>0</v>
      </c>
      <c r="J36" s="17">
        <f t="shared" ref="J36:Y36" si="5">SUMPRODUCT($G$37:$G$40,J37:J40)</f>
        <v>0</v>
      </c>
      <c r="K36" s="17">
        <f t="shared" si="5"/>
        <v>0</v>
      </c>
      <c r="L36" s="17">
        <f t="shared" si="5"/>
        <v>0</v>
      </c>
      <c r="M36" s="17">
        <f t="shared" si="5"/>
        <v>0</v>
      </c>
      <c r="N36" s="17">
        <f t="shared" si="5"/>
        <v>0</v>
      </c>
      <c r="O36" s="17">
        <f t="shared" si="5"/>
        <v>0</v>
      </c>
      <c r="P36" s="17">
        <f t="shared" si="5"/>
        <v>0</v>
      </c>
      <c r="Q36" s="17">
        <f t="shared" si="5"/>
        <v>0</v>
      </c>
      <c r="R36" s="17">
        <f t="shared" si="5"/>
        <v>0</v>
      </c>
      <c r="S36" s="17">
        <f t="shared" si="5"/>
        <v>0</v>
      </c>
      <c r="T36" s="17">
        <f t="shared" si="5"/>
        <v>0</v>
      </c>
      <c r="U36" s="17">
        <f t="shared" si="5"/>
        <v>0</v>
      </c>
      <c r="V36" s="17">
        <f t="shared" si="5"/>
        <v>0</v>
      </c>
      <c r="W36" s="17">
        <f t="shared" si="5"/>
        <v>0</v>
      </c>
      <c r="X36" s="17">
        <f t="shared" si="5"/>
        <v>0</v>
      </c>
      <c r="Y36" s="17">
        <f t="shared" si="5"/>
        <v>0</v>
      </c>
      <c r="Z36" s="17"/>
    </row>
    <row r="37" spans="1:26" x14ac:dyDescent="0.3">
      <c r="A37" s="20">
        <f>A36+0.1</f>
        <v>3.1</v>
      </c>
      <c r="B37" s="19" t="s">
        <v>36</v>
      </c>
      <c r="C37" s="20" t="s">
        <v>59</v>
      </c>
      <c r="D37" s="20">
        <v>1</v>
      </c>
      <c r="E37" s="21">
        <f>SUM(I26:Y26)+SUM(I13:Y13)</f>
        <v>0</v>
      </c>
      <c r="F37" s="43">
        <v>0.1</v>
      </c>
      <c r="G37" s="21">
        <f>D37*E37*F37</f>
        <v>0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6" x14ac:dyDescent="0.3">
      <c r="A38" s="20">
        <f>A37+0.1</f>
        <v>3.2</v>
      </c>
      <c r="B38" s="19" t="s">
        <v>37</v>
      </c>
      <c r="C38" s="20" t="s">
        <v>59</v>
      </c>
      <c r="D38" s="20">
        <v>1</v>
      </c>
      <c r="E38" s="21">
        <f>SUM(I26:Y26)+SUM(I13:Y13)</f>
        <v>0</v>
      </c>
      <c r="F38" s="43">
        <v>2.5000000000000001E-2</v>
      </c>
      <c r="G38" s="21">
        <f>D38*E38*F38</f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6" x14ac:dyDescent="0.3">
      <c r="A39" s="20">
        <v>3.3</v>
      </c>
      <c r="B39" s="19" t="s">
        <v>53</v>
      </c>
      <c r="C39" s="20" t="s">
        <v>59</v>
      </c>
      <c r="D39" s="20">
        <v>1</v>
      </c>
      <c r="E39" s="21">
        <f>SUM(I26:Y26)+SUM(I13:Y13)</f>
        <v>0</v>
      </c>
      <c r="F39" s="43">
        <v>7.4999999999999997E-3</v>
      </c>
      <c r="G39" s="21">
        <f>D39*E39*F39</f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6" x14ac:dyDescent="0.3">
      <c r="E40" s="4"/>
      <c r="F40" s="35"/>
      <c r="G40" s="4"/>
    </row>
    <row r="41" spans="1:26" x14ac:dyDescent="0.3">
      <c r="A41" s="3"/>
      <c r="B41" s="5"/>
      <c r="E41" s="24"/>
      <c r="F41" s="35"/>
      <c r="G41" s="4"/>
    </row>
    <row r="42" spans="1:26" x14ac:dyDescent="0.3">
      <c r="A42" s="3"/>
      <c r="B42" s="5"/>
      <c r="E42" s="4"/>
      <c r="F42" s="35"/>
      <c r="G42" s="25" t="s">
        <v>38</v>
      </c>
      <c r="I42" s="17">
        <f t="shared" ref="I42:Y42" si="6">I36+I26+I13</f>
        <v>0</v>
      </c>
      <c r="J42" s="17">
        <f t="shared" si="6"/>
        <v>0</v>
      </c>
      <c r="K42" s="17">
        <f t="shared" si="6"/>
        <v>0</v>
      </c>
      <c r="L42" s="17">
        <f t="shared" si="6"/>
        <v>0</v>
      </c>
      <c r="M42" s="17">
        <f t="shared" si="6"/>
        <v>0</v>
      </c>
      <c r="N42" s="17">
        <f t="shared" si="6"/>
        <v>0</v>
      </c>
      <c r="O42" s="17">
        <f t="shared" si="6"/>
        <v>0</v>
      </c>
      <c r="P42" s="17">
        <f t="shared" si="6"/>
        <v>0</v>
      </c>
      <c r="Q42" s="17">
        <f t="shared" si="6"/>
        <v>0</v>
      </c>
      <c r="R42" s="17">
        <f t="shared" si="6"/>
        <v>0</v>
      </c>
      <c r="S42" s="17">
        <f t="shared" si="6"/>
        <v>0</v>
      </c>
      <c r="T42" s="17">
        <f t="shared" si="6"/>
        <v>0</v>
      </c>
      <c r="U42" s="17">
        <f t="shared" si="6"/>
        <v>0</v>
      </c>
      <c r="V42" s="17">
        <f t="shared" si="6"/>
        <v>0</v>
      </c>
      <c r="W42" s="17">
        <f t="shared" si="6"/>
        <v>0</v>
      </c>
      <c r="X42" s="17">
        <f t="shared" si="6"/>
        <v>0</v>
      </c>
      <c r="Y42" s="17">
        <f t="shared" si="6"/>
        <v>0</v>
      </c>
    </row>
    <row r="43" spans="1:26" x14ac:dyDescent="0.3">
      <c r="E43" s="4"/>
      <c r="F43" s="35"/>
      <c r="G43" s="25" t="s">
        <v>39</v>
      </c>
      <c r="I43" s="4">
        <f>SUM(I42:Y42)</f>
        <v>0</v>
      </c>
    </row>
    <row r="44" spans="1:26" x14ac:dyDescent="0.3">
      <c r="E44" s="4"/>
      <c r="F44" s="35"/>
      <c r="G44" s="25" t="s">
        <v>40</v>
      </c>
      <c r="I44" s="4">
        <f>I43*0.18</f>
        <v>0</v>
      </c>
    </row>
    <row r="45" spans="1:26" s="16" customFormat="1" x14ac:dyDescent="0.3">
      <c r="C45" s="15"/>
      <c r="D45" s="15"/>
      <c r="E45" s="17"/>
      <c r="F45" s="36"/>
      <c r="G45" s="26" t="s">
        <v>41</v>
      </c>
      <c r="I45" s="17">
        <f>SUM(I43:I44)</f>
        <v>0</v>
      </c>
    </row>
    <row r="46" spans="1:26" s="16" customFormat="1" x14ac:dyDescent="0.3">
      <c r="C46" s="15"/>
      <c r="D46" s="15"/>
      <c r="E46" s="17"/>
      <c r="F46" s="36"/>
      <c r="G46" s="26"/>
      <c r="I46" s="17"/>
    </row>
    <row r="47" spans="1:26" s="16" customFormat="1" x14ac:dyDescent="0.3">
      <c r="C47" s="15"/>
      <c r="D47" s="15"/>
      <c r="E47" s="17"/>
      <c r="F47" s="36"/>
      <c r="G47" s="26"/>
      <c r="I47" s="17"/>
    </row>
    <row r="48" spans="1:26" x14ac:dyDescent="0.3">
      <c r="A48" s="15" t="s">
        <v>42</v>
      </c>
      <c r="E48" s="4"/>
      <c r="F48" s="35"/>
      <c r="G48" s="4"/>
      <c r="I48" s="27"/>
    </row>
    <row r="49" spans="1:9" ht="42.75" customHeight="1" x14ac:dyDescent="0.3">
      <c r="A49" s="28">
        <v>1</v>
      </c>
      <c r="B49" s="45" t="s">
        <v>77</v>
      </c>
      <c r="C49" s="45"/>
      <c r="D49" s="45"/>
      <c r="E49" s="45"/>
      <c r="F49" s="45"/>
      <c r="G49" s="45"/>
      <c r="I49" s="29"/>
    </row>
    <row r="50" spans="1:9" x14ac:dyDescent="0.3">
      <c r="A50" s="28">
        <v>2</v>
      </c>
      <c r="B50" s="1" t="s">
        <v>61</v>
      </c>
      <c r="E50" s="4"/>
      <c r="F50" s="35"/>
      <c r="G50" s="4"/>
    </row>
    <row r="51" spans="1:9" x14ac:dyDescent="0.3">
      <c r="A51" s="28"/>
      <c r="B51" s="5"/>
      <c r="E51" s="4"/>
      <c r="F51" s="35"/>
      <c r="G51" s="4"/>
    </row>
    <row r="52" spans="1:9" x14ac:dyDescent="0.3">
      <c r="A52" s="28"/>
      <c r="E52" s="4"/>
      <c r="F52" s="35"/>
      <c r="G52" s="4"/>
    </row>
    <row r="53" spans="1:9" x14ac:dyDescent="0.3">
      <c r="E53" s="4"/>
      <c r="F53" s="35"/>
      <c r="G53" s="4"/>
    </row>
    <row r="54" spans="1:9" x14ac:dyDescent="0.3">
      <c r="E54" s="4"/>
      <c r="F54" s="35"/>
      <c r="G54" s="4"/>
    </row>
    <row r="55" spans="1:9" x14ac:dyDescent="0.3">
      <c r="E55" s="4"/>
      <c r="F55" s="35"/>
      <c r="G55" s="4"/>
    </row>
    <row r="56" spans="1:9" x14ac:dyDescent="0.3">
      <c r="E56" s="4"/>
      <c r="F56" s="35"/>
      <c r="G56" s="4"/>
    </row>
    <row r="57" spans="1:9" x14ac:dyDescent="0.3">
      <c r="E57" s="4"/>
      <c r="F57" s="35"/>
      <c r="G57" s="4"/>
    </row>
    <row r="58" spans="1:9" x14ac:dyDescent="0.3">
      <c r="E58" s="4"/>
      <c r="F58" s="35"/>
      <c r="G58" s="4"/>
    </row>
    <row r="59" spans="1:9" x14ac:dyDescent="0.3">
      <c r="E59" s="4"/>
      <c r="F59" s="35"/>
      <c r="G59" s="4"/>
    </row>
    <row r="60" spans="1:9" x14ac:dyDescent="0.3">
      <c r="E60" s="4"/>
      <c r="F60" s="35"/>
      <c r="G60" s="4"/>
    </row>
    <row r="61" spans="1:9" x14ac:dyDescent="0.3">
      <c r="E61" s="4"/>
      <c r="F61" s="35"/>
      <c r="G61" s="4"/>
    </row>
    <row r="62" spans="1:9" x14ac:dyDescent="0.3">
      <c r="E62" s="4"/>
      <c r="F62" s="35"/>
      <c r="G62" s="4"/>
    </row>
    <row r="63" spans="1:9" x14ac:dyDescent="0.3">
      <c r="E63" s="4"/>
      <c r="F63" s="35"/>
      <c r="G63" s="4"/>
    </row>
    <row r="64" spans="1:9" x14ac:dyDescent="0.3">
      <c r="E64" s="4"/>
      <c r="F64" s="35"/>
      <c r="G64" s="4"/>
    </row>
    <row r="65" spans="5:7" x14ac:dyDescent="0.3">
      <c r="E65" s="4"/>
      <c r="F65" s="35"/>
      <c r="G65" s="4"/>
    </row>
    <row r="66" spans="5:7" x14ac:dyDescent="0.3">
      <c r="E66" s="4"/>
      <c r="F66" s="35"/>
      <c r="G66" s="4"/>
    </row>
    <row r="67" spans="5:7" x14ac:dyDescent="0.3">
      <c r="E67" s="4"/>
      <c r="F67" s="35"/>
      <c r="G67" s="4"/>
    </row>
    <row r="68" spans="5:7" x14ac:dyDescent="0.3">
      <c r="E68" s="4"/>
      <c r="F68" s="35"/>
      <c r="G68" s="4"/>
    </row>
    <row r="69" spans="5:7" x14ac:dyDescent="0.3">
      <c r="E69" s="4"/>
      <c r="F69" s="35"/>
      <c r="G69" s="4"/>
    </row>
    <row r="70" spans="5:7" x14ac:dyDescent="0.3">
      <c r="E70" s="4"/>
      <c r="F70" s="35"/>
      <c r="G70" s="4"/>
    </row>
    <row r="71" spans="5:7" x14ac:dyDescent="0.3">
      <c r="E71" s="4"/>
      <c r="F71" s="35"/>
      <c r="G71" s="4"/>
    </row>
    <row r="72" spans="5:7" x14ac:dyDescent="0.3">
      <c r="E72" s="4"/>
      <c r="F72" s="35"/>
      <c r="G72" s="4"/>
    </row>
    <row r="73" spans="5:7" x14ac:dyDescent="0.3">
      <c r="E73" s="4"/>
      <c r="F73" s="35"/>
      <c r="G73" s="4"/>
    </row>
    <row r="74" spans="5:7" x14ac:dyDescent="0.3">
      <c r="E74" s="4"/>
      <c r="F74" s="35"/>
      <c r="G74" s="4"/>
    </row>
    <row r="75" spans="5:7" x14ac:dyDescent="0.3">
      <c r="E75" s="4"/>
      <c r="F75" s="35"/>
      <c r="G75" s="4"/>
    </row>
    <row r="76" spans="5:7" x14ac:dyDescent="0.3">
      <c r="E76" s="4"/>
      <c r="F76" s="35"/>
      <c r="G76" s="4"/>
    </row>
    <row r="77" spans="5:7" x14ac:dyDescent="0.3">
      <c r="E77" s="4"/>
      <c r="F77" s="35"/>
      <c r="G77" s="4"/>
    </row>
    <row r="78" spans="5:7" x14ac:dyDescent="0.3">
      <c r="E78" s="4"/>
      <c r="F78" s="35"/>
      <c r="G78" s="4"/>
    </row>
    <row r="79" spans="5:7" x14ac:dyDescent="0.3">
      <c r="E79" s="4"/>
      <c r="F79" s="35"/>
      <c r="G79" s="4"/>
    </row>
    <row r="80" spans="5:7" x14ac:dyDescent="0.3">
      <c r="E80" s="4"/>
      <c r="F80" s="35"/>
      <c r="G80" s="4"/>
    </row>
    <row r="81" spans="5:7" x14ac:dyDescent="0.3">
      <c r="E81" s="4"/>
      <c r="F81" s="35"/>
      <c r="G81" s="4"/>
    </row>
    <row r="82" spans="5:7" x14ac:dyDescent="0.3">
      <c r="E82" s="4"/>
      <c r="F82" s="35"/>
      <c r="G82" s="4"/>
    </row>
    <row r="83" spans="5:7" x14ac:dyDescent="0.3">
      <c r="E83" s="4"/>
      <c r="F83" s="35"/>
      <c r="G83" s="4"/>
    </row>
    <row r="84" spans="5:7" x14ac:dyDescent="0.3">
      <c r="E84" s="4"/>
      <c r="F84" s="35"/>
      <c r="G84" s="4"/>
    </row>
    <row r="85" spans="5:7" x14ac:dyDescent="0.3">
      <c r="E85" s="4"/>
      <c r="F85" s="35"/>
      <c r="G85" s="4"/>
    </row>
    <row r="86" spans="5:7" x14ac:dyDescent="0.3">
      <c r="E86" s="4"/>
      <c r="F86" s="35"/>
      <c r="G86" s="4"/>
    </row>
  </sheetData>
  <mergeCells count="2">
    <mergeCell ref="B49:G49"/>
    <mergeCell ref="I10:X10"/>
  </mergeCells>
  <phoneticPr fontId="8" type="noConversion"/>
  <printOptions horizontalCentered="1"/>
  <pageMargins left="0" right="0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Costo Estimado rev</vt:lpstr>
      <vt:lpstr>'Costo Estimado rev'!Print_Area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Yamkhar Concepción</dc:creator>
  <cp:lastModifiedBy>Victor Cedeño</cp:lastModifiedBy>
  <dcterms:created xsi:type="dcterms:W3CDTF">2022-06-27T21:50:34Z</dcterms:created>
  <dcterms:modified xsi:type="dcterms:W3CDTF">2022-07-25T18:01:52Z</dcterms:modified>
</cp:coreProperties>
</file>