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cmarzouka_propedernales_do/Documents/Escritorio/DGAPP - Legal/Documentos Legales/Licitaciones/FID-2022-0022 - Supervisión Movimiento de Tierra y Estudios Geotécnicos/"/>
    </mc:Choice>
  </mc:AlternateContent>
  <xr:revisionPtr revIDLastSave="0" documentId="8_{7C5195D9-7D29-46AE-9B96-1AC7EF33AC71}" xr6:coauthVersionLast="47" xr6:coauthVersionMax="47" xr10:uidLastSave="{00000000-0000-0000-0000-000000000000}"/>
  <bookViews>
    <workbookView xWindow="-108" yWindow="-108" windowWidth="23256" windowHeight="12576" xr2:uid="{C2F4E207-8E9A-4C76-84C0-0A9F14F41EEA}"/>
  </bookViews>
  <sheets>
    <sheet name="Costo Estimado" sheetId="1" r:id="rId1"/>
  </sheets>
  <externalReferences>
    <externalReference r:id="rId2"/>
    <externalReference r:id="rId3"/>
  </externalReferences>
  <definedNames>
    <definedName name="aiki_jo">[1]datos!$K$4:$L$20</definedName>
    <definedName name="aiki_ken">[1]datos!$M$4:$N$20</definedName>
    <definedName name="_xlnm.Print_Area" localSheetId="0">'Costo Estimado'!$A$1:$N$55</definedName>
    <definedName name="ataque">[1]datos!$A$4:$B$20</definedName>
    <definedName name="katame_wasa">[1]datos!$E$4:$F$20</definedName>
    <definedName name="ken_wasa">[1]datos!$I$4:$J$20</definedName>
    <definedName name="nage_wasa">[1]datos!$C$4:$D$20</definedName>
    <definedName name="PC">[2]OBS!#REF!</definedName>
    <definedName name="PDOS">[2]OBS!#REF!</definedName>
    <definedName name="PM">[2]OBS!#REF!</definedName>
    <definedName name="PUNO">[2]OBS!#REF!</definedName>
    <definedName name="randori">[1]datos!$G$4:$H$20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36" i="1"/>
  <c r="G35" i="1"/>
  <c r="G34" i="1"/>
  <c r="G33" i="1"/>
  <c r="G32" i="1"/>
  <c r="G31" i="1"/>
  <c r="G30" i="1"/>
  <c r="A29" i="1"/>
  <c r="A30" i="1" s="1"/>
  <c r="A31" i="1" s="1"/>
  <c r="A32" i="1" s="1"/>
  <c r="A33" i="1" s="1"/>
  <c r="A34" i="1" s="1"/>
  <c r="A35" i="1" s="1"/>
  <c r="A36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N29" i="1" l="1"/>
  <c r="M29" i="1"/>
  <c r="L29" i="1"/>
  <c r="K29" i="1"/>
  <c r="J29" i="1"/>
  <c r="I29" i="1"/>
  <c r="A38" i="1"/>
  <c r="A39" i="1" s="1"/>
  <c r="A40" i="1" s="1"/>
  <c r="E41" i="1" l="1"/>
  <c r="G41" i="1" s="1"/>
  <c r="G15" i="1"/>
  <c r="G16" i="1" l="1"/>
  <c r="G17" i="1" l="1"/>
  <c r="G19" i="1" l="1"/>
  <c r="G18" i="1"/>
  <c r="G25" i="1" l="1"/>
  <c r="G22" i="1"/>
  <c r="G26" i="1" l="1"/>
  <c r="G21" i="1" l="1"/>
  <c r="G20" i="1"/>
  <c r="G24" i="1" l="1"/>
  <c r="K13" i="1" s="1"/>
  <c r="G23" i="1"/>
  <c r="M13" i="1"/>
  <c r="N13" i="1"/>
  <c r="J13" i="1" l="1"/>
  <c r="L13" i="1"/>
  <c r="I13" i="1"/>
  <c r="G40" i="1" l="1"/>
  <c r="G39" i="1"/>
  <c r="K38" i="1" l="1"/>
  <c r="K44" i="1" s="1"/>
  <c r="I38" i="1"/>
  <c r="I44" i="1" s="1"/>
  <c r="L38" i="1"/>
  <c r="L44" i="1" s="1"/>
  <c r="J38" i="1"/>
  <c r="J44" i="1" s="1"/>
  <c r="M38" i="1"/>
  <c r="M44" i="1" s="1"/>
  <c r="N38" i="1"/>
  <c r="N44" i="1" s="1"/>
  <c r="I45" i="1" l="1"/>
  <c r="I46" i="1" l="1"/>
  <c r="I47" i="1" s="1"/>
</calcChain>
</file>

<file path=xl/sharedStrings.xml><?xml version="1.0" encoding="utf-8"?>
<sst xmlns="http://schemas.openxmlformats.org/spreadsheetml/2006/main" count="75" uniqueCount="57">
  <si>
    <t>Las celdas azules deben ser llenadas con un porcentaje, algunas pueden tener porcentaje cero.</t>
  </si>
  <si>
    <t>Fase I: Supervisión durante la Construcción</t>
  </si>
  <si>
    <t>Fase II: Cierre de Obra</t>
  </si>
  <si>
    <t>Item</t>
  </si>
  <si>
    <t>Posicion</t>
  </si>
  <si>
    <t>Unidad</t>
  </si>
  <si>
    <t>Cantidad</t>
  </si>
  <si>
    <t>Precio unitario</t>
  </si>
  <si>
    <t>Cargas Sociales (%)</t>
  </si>
  <si>
    <t>Sub Total</t>
  </si>
  <si>
    <t>Mes 1</t>
  </si>
  <si>
    <t>Mes 2</t>
  </si>
  <si>
    <t>Mes 3</t>
  </si>
  <si>
    <t>Mes 4</t>
  </si>
  <si>
    <t>Mes 5</t>
  </si>
  <si>
    <t>Mes 6</t>
  </si>
  <si>
    <t>Personal Propuesto</t>
  </si>
  <si>
    <t>1.01</t>
  </si>
  <si>
    <t>Director General de Supervision de Obra (Presencia Parcial)</t>
  </si>
  <si>
    <t>Persona</t>
  </si>
  <si>
    <t>Gerente de Supervisores de Obra</t>
  </si>
  <si>
    <t>Tecnico Supervisor de Movimiento de Tierra Oferente 1</t>
  </si>
  <si>
    <t>Tecnico Supervisor de Movimiento de Tierra Oferentes 2, 3 y 4</t>
  </si>
  <si>
    <t>Tecnico Supervisor de Estudios Geotecnicos Oferente 1</t>
  </si>
  <si>
    <t>Tecnico Supervisor de Estudios Geotecnicos Oferentes 2, 3 y 4</t>
  </si>
  <si>
    <t xml:space="preserve">Agrimensor </t>
  </si>
  <si>
    <t>Materiales, equipos y facilidades</t>
  </si>
  <si>
    <t>Viáticos, dieta y comunicaciones móviles del personal</t>
  </si>
  <si>
    <t>Mes</t>
  </si>
  <si>
    <t>Camioneta</t>
  </si>
  <si>
    <t>Und-Mes</t>
  </si>
  <si>
    <t>Control Topografico</t>
  </si>
  <si>
    <t>Equipos de Proteccion Personal (EPP)</t>
  </si>
  <si>
    <t>PA</t>
  </si>
  <si>
    <t>Gastos Oficina de Obra</t>
  </si>
  <si>
    <t>Transporte de Contenedores y Baños</t>
  </si>
  <si>
    <t>Elaboracion de Planillas de Evaluación e Informes</t>
  </si>
  <si>
    <t>Indirectos</t>
  </si>
  <si>
    <t>Beneficio y Responsabilidad</t>
  </si>
  <si>
    <t>Gastos administrativos oficina principal</t>
  </si>
  <si>
    <t>SUBTOTAL POR MES</t>
  </si>
  <si>
    <t>SUBTOTAL SUPERVISION</t>
  </si>
  <si>
    <t>ITBIS</t>
  </si>
  <si>
    <t>TOTAL GENERAL DE LA OFERTA</t>
  </si>
  <si>
    <t>NOTA</t>
  </si>
  <si>
    <t>Queda entendido que todos los ITEM no listados expresamente en este Presupuesto Base, estan considerados dentro de los item: Gastos oficina de obra (2.6) y Gastos administrativos oficina principal (3.2), por lo que el oferente/proponente no podra reclamar montos adicionales a los no incuidos en su propuesta.</t>
  </si>
  <si>
    <t>Bajo ningun concepto las formulas pueden ser modificadas, so pena de descalificacion.</t>
  </si>
  <si>
    <t>LISTADO DE PARTIDAS DE SUPERVISION DE ESTUDIOS GEOTECNICOS Y MOV. DE TIERRA EN CABO ROJO, PEDERNALES</t>
  </si>
  <si>
    <t>Las celdas verdes deben ser llenada con el factor de carga social +1</t>
  </si>
  <si>
    <t>Seguros y Fianzas</t>
  </si>
  <si>
    <t>%</t>
  </si>
  <si>
    <t>Encargado del Control de Calidad</t>
  </si>
  <si>
    <t xml:space="preserve"> Encargado de Programación, Costos y Presupuesto</t>
  </si>
  <si>
    <t>Encargado de Supervisión de Movimiento de Tierra</t>
  </si>
  <si>
    <t>Asistente de Encargado de Supervisión de Movimiento de Tierra</t>
  </si>
  <si>
    <t>Encargado de Supervisión de Estudios Geotecnicos</t>
  </si>
  <si>
    <t>Encargado de Supervisión de HSE y Cuidado al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</si>
</sst>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00"/>
    <numFmt numFmtId="165" formatCode="#,##0.0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9" fontId="2" fillId="0" borderId="0" xfId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0" fontId="2" fillId="4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/>
    </xf>
    <xf numFmtId="4" fontId="2" fillId="5" borderId="4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6" fontId="2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2" fillId="6" borderId="4" xfId="0" applyNumberFormat="1" applyFont="1" applyFill="1" applyBorder="1" applyAlignment="1">
      <alignment vertical="center"/>
    </xf>
    <xf numFmtId="9" fontId="2" fillId="0" borderId="4" xfId="0" applyNumberFormat="1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1</xdr:row>
      <xdr:rowOff>68646</xdr:rowOff>
    </xdr:from>
    <xdr:to>
      <xdr:col>1</xdr:col>
      <xdr:colOff>3064041</xdr:colOff>
      <xdr:row>5</xdr:row>
      <xdr:rowOff>137159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284A8BFF-8192-4333-9F2C-CAAABA31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98" y="249621"/>
          <a:ext cx="3643943" cy="811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Personal\Aikido\Cuadro%20Tecnicas%20040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urillo\Mis%20documentos\PROYECTOS%20SINERCON\CAPCANA\Golden%20Bear\Propuesta%20presupuesto%20Golden%20Bear%20V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nica"/>
      <sheetName val="datos"/>
    </sheetNames>
    <sheetDataSet>
      <sheetData sheetId="0"/>
      <sheetData sheetId="1">
        <row r="4">
          <cell r="A4">
            <v>0</v>
          </cell>
          <cell r="C4">
            <v>0</v>
          </cell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A5">
            <v>1</v>
          </cell>
          <cell r="B5" t="str">
            <v>Shomen-Uchi</v>
          </cell>
          <cell r="C5">
            <v>1</v>
          </cell>
          <cell r="D5" t="str">
            <v>Irimi-Nage</v>
          </cell>
          <cell r="E5">
            <v>1</v>
          </cell>
          <cell r="F5" t="str">
            <v>Ikkyo</v>
          </cell>
          <cell r="G5">
            <v>1</v>
          </cell>
          <cell r="H5" t="str">
            <v>Futari-Tori</v>
          </cell>
          <cell r="I5">
            <v>1</v>
          </cell>
          <cell r="J5" t="str">
            <v>Tanto-Tori</v>
          </cell>
          <cell r="K5">
            <v>1</v>
          </cell>
          <cell r="L5" t="str">
            <v>31 Jo Kata</v>
          </cell>
          <cell r="M5">
            <v>1</v>
          </cell>
          <cell r="N5" t="str">
            <v>Corte 4 Direcciones</v>
          </cell>
        </row>
        <row r="6">
          <cell r="A6">
            <v>2</v>
          </cell>
          <cell r="B6" t="str">
            <v>Yokomen-Uchi</v>
          </cell>
          <cell r="C6">
            <v>2</v>
          </cell>
          <cell r="D6" t="str">
            <v>Kokyu-Nage</v>
          </cell>
          <cell r="E6">
            <v>2</v>
          </cell>
          <cell r="F6" t="str">
            <v>Nikyo</v>
          </cell>
          <cell r="G6">
            <v>2</v>
          </cell>
          <cell r="I6">
            <v>2</v>
          </cell>
          <cell r="J6" t="str">
            <v>Jo-Tori</v>
          </cell>
          <cell r="K6">
            <v>2</v>
          </cell>
          <cell r="L6" t="str">
            <v>20 Jo Suburi</v>
          </cell>
          <cell r="M6">
            <v>2</v>
          </cell>
          <cell r="N6" t="str">
            <v>Corte 8 Direcciones</v>
          </cell>
        </row>
        <row r="7">
          <cell r="A7">
            <v>3</v>
          </cell>
          <cell r="B7" t="str">
            <v>Munne-Tsuki</v>
          </cell>
          <cell r="C7">
            <v>3</v>
          </cell>
          <cell r="D7" t="str">
            <v>Shiho-Nage</v>
          </cell>
          <cell r="E7">
            <v>3</v>
          </cell>
          <cell r="F7" t="str">
            <v>Sankyo</v>
          </cell>
          <cell r="G7">
            <v>3</v>
          </cell>
          <cell r="I7">
            <v>3</v>
          </cell>
          <cell r="J7" t="str">
            <v>Tachi-Tori</v>
          </cell>
          <cell r="K7">
            <v>3</v>
          </cell>
          <cell r="L7" t="str">
            <v>10 Kumi-Jo</v>
          </cell>
          <cell r="M7">
            <v>3</v>
          </cell>
          <cell r="N7" t="str">
            <v>7 Ken Suburi</v>
          </cell>
        </row>
        <row r="8">
          <cell r="A8">
            <v>4</v>
          </cell>
          <cell r="B8" t="str">
            <v>Tsuki</v>
          </cell>
          <cell r="C8">
            <v>4</v>
          </cell>
          <cell r="D8" t="str">
            <v>Kaiten-Nage</v>
          </cell>
          <cell r="E8">
            <v>4</v>
          </cell>
          <cell r="F8" t="str">
            <v>Yonkyo</v>
          </cell>
          <cell r="G8">
            <v>4</v>
          </cell>
          <cell r="I8">
            <v>4</v>
          </cell>
          <cell r="K8">
            <v>4</v>
          </cell>
          <cell r="L8" t="str">
            <v>13 Jo Awase</v>
          </cell>
          <cell r="M8">
            <v>4</v>
          </cell>
          <cell r="N8" t="str">
            <v>5 Ken Kumi-Tachi</v>
          </cell>
        </row>
        <row r="9">
          <cell r="A9">
            <v>5</v>
          </cell>
          <cell r="B9" t="str">
            <v>Katate-Tori</v>
          </cell>
          <cell r="C9">
            <v>5</v>
          </cell>
          <cell r="D9" t="str">
            <v>Uchi-Kaiten-Nage</v>
          </cell>
          <cell r="E9">
            <v>5</v>
          </cell>
          <cell r="F9" t="str">
            <v>Gokyo</v>
          </cell>
          <cell r="G9">
            <v>5</v>
          </cell>
          <cell r="I9">
            <v>5</v>
          </cell>
          <cell r="K9">
            <v>5</v>
          </cell>
          <cell r="M9">
            <v>5</v>
          </cell>
        </row>
        <row r="10">
          <cell r="A10">
            <v>6</v>
          </cell>
          <cell r="B10" t="str">
            <v>Kata-Tori</v>
          </cell>
          <cell r="C10">
            <v>6</v>
          </cell>
          <cell r="D10" t="str">
            <v>Soto-Kaiten-Nage</v>
          </cell>
          <cell r="E10">
            <v>6</v>
          </cell>
          <cell r="G10">
            <v>6</v>
          </cell>
          <cell r="I10">
            <v>6</v>
          </cell>
          <cell r="K10">
            <v>6</v>
          </cell>
          <cell r="M10">
            <v>6</v>
          </cell>
        </row>
        <row r="11">
          <cell r="A11">
            <v>7</v>
          </cell>
          <cell r="B11" t="str">
            <v>Muna-Tori</v>
          </cell>
          <cell r="C11">
            <v>7</v>
          </cell>
          <cell r="D11" t="str">
            <v>Koshi-Nage</v>
          </cell>
          <cell r="E11">
            <v>7</v>
          </cell>
          <cell r="G11">
            <v>7</v>
          </cell>
          <cell r="I11">
            <v>7</v>
          </cell>
          <cell r="K11">
            <v>7</v>
          </cell>
          <cell r="M11">
            <v>7</v>
          </cell>
        </row>
        <row r="12">
          <cell r="A12">
            <v>8</v>
          </cell>
          <cell r="B12" t="str">
            <v>Ryote-Tori</v>
          </cell>
          <cell r="C12">
            <v>8</v>
          </cell>
          <cell r="D12" t="str">
            <v>Tenchi-Nage</v>
          </cell>
          <cell r="E12">
            <v>8</v>
          </cell>
          <cell r="G12">
            <v>8</v>
          </cell>
          <cell r="I12">
            <v>8</v>
          </cell>
          <cell r="K12">
            <v>8</v>
          </cell>
          <cell r="M12">
            <v>8</v>
          </cell>
        </row>
        <row r="13">
          <cell r="A13">
            <v>9</v>
          </cell>
          <cell r="B13" t="str">
            <v>Ryokata-Tori</v>
          </cell>
          <cell r="C13">
            <v>9</v>
          </cell>
          <cell r="D13" t="str">
            <v>Kote-Gaeshi</v>
          </cell>
          <cell r="E13">
            <v>9</v>
          </cell>
          <cell r="G13">
            <v>9</v>
          </cell>
          <cell r="I13">
            <v>9</v>
          </cell>
          <cell r="K13">
            <v>9</v>
          </cell>
          <cell r="M13">
            <v>9</v>
          </cell>
        </row>
        <row r="14">
          <cell r="A14">
            <v>10</v>
          </cell>
          <cell r="B14" t="str">
            <v>Morote-Tori</v>
          </cell>
          <cell r="C14">
            <v>10</v>
          </cell>
          <cell r="D14" t="str">
            <v>Juji-Garami</v>
          </cell>
          <cell r="E14">
            <v>10</v>
          </cell>
          <cell r="G14">
            <v>10</v>
          </cell>
          <cell r="I14">
            <v>10</v>
          </cell>
          <cell r="K14">
            <v>10</v>
          </cell>
          <cell r="M14">
            <v>10</v>
          </cell>
        </row>
        <row r="15">
          <cell r="A15">
            <v>11</v>
          </cell>
          <cell r="B15" t="str">
            <v>Hiji-gime</v>
          </cell>
          <cell r="C15">
            <v>11</v>
          </cell>
          <cell r="D15" t="str">
            <v>Aiki-Otoshi</v>
          </cell>
          <cell r="E15">
            <v>11</v>
          </cell>
          <cell r="G15">
            <v>11</v>
          </cell>
          <cell r="I15">
            <v>11</v>
          </cell>
          <cell r="K15">
            <v>11</v>
          </cell>
          <cell r="M15">
            <v>11</v>
          </cell>
        </row>
        <row r="16">
          <cell r="A16">
            <v>12</v>
          </cell>
          <cell r="B16" t="str">
            <v>Ushiro Kubi-jime</v>
          </cell>
          <cell r="C16">
            <v>12</v>
          </cell>
          <cell r="D16" t="str">
            <v>Sumi-Otoshi</v>
          </cell>
          <cell r="E16">
            <v>12</v>
          </cell>
          <cell r="G16">
            <v>12</v>
          </cell>
          <cell r="I16">
            <v>12</v>
          </cell>
          <cell r="K16">
            <v>12</v>
          </cell>
          <cell r="M16">
            <v>12</v>
          </cell>
        </row>
        <row r="17">
          <cell r="A17">
            <v>13</v>
          </cell>
          <cell r="B17" t="str">
            <v>Ushiro Ryo-Kata-Tori</v>
          </cell>
          <cell r="C17">
            <v>13</v>
          </cell>
          <cell r="D17" t="str">
            <v>Aiki-Nage</v>
          </cell>
          <cell r="E17">
            <v>13</v>
          </cell>
          <cell r="G17">
            <v>13</v>
          </cell>
          <cell r="I17">
            <v>13</v>
          </cell>
          <cell r="K17">
            <v>13</v>
          </cell>
          <cell r="M17">
            <v>13</v>
          </cell>
        </row>
        <row r="18">
          <cell r="A18">
            <v>14</v>
          </cell>
          <cell r="B18" t="str">
            <v>Ushiro Eri-Tori</v>
          </cell>
          <cell r="C18">
            <v>14</v>
          </cell>
          <cell r="E18">
            <v>14</v>
          </cell>
          <cell r="G18">
            <v>14</v>
          </cell>
          <cell r="I18">
            <v>14</v>
          </cell>
          <cell r="K18">
            <v>14</v>
          </cell>
          <cell r="M18">
            <v>14</v>
          </cell>
        </row>
        <row r="19">
          <cell r="A19">
            <v>15</v>
          </cell>
          <cell r="B19" t="str">
            <v>Ushiro Ryo-Hiji-Tori</v>
          </cell>
          <cell r="C19">
            <v>15</v>
          </cell>
          <cell r="E19">
            <v>15</v>
          </cell>
          <cell r="G19">
            <v>15</v>
          </cell>
          <cell r="I19">
            <v>15</v>
          </cell>
          <cell r="K19">
            <v>15</v>
          </cell>
          <cell r="M19">
            <v>15</v>
          </cell>
        </row>
        <row r="20">
          <cell r="A20">
            <v>16</v>
          </cell>
          <cell r="B20" t="str">
            <v>Ushiro Ryo-Tekubi-Tori</v>
          </cell>
          <cell r="C20">
            <v>16</v>
          </cell>
          <cell r="E20">
            <v>16</v>
          </cell>
          <cell r="G20">
            <v>16</v>
          </cell>
          <cell r="I20">
            <v>16</v>
          </cell>
          <cell r="K20">
            <v>16</v>
          </cell>
          <cell r="M20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"/>
      <sheetName val="F.M."/>
      <sheetName val="CostosUnit"/>
      <sheetName val="Asigna"/>
      <sheetName val="CostosTot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7CB8-F6A3-40EB-9E52-4227B019B0C8}">
  <sheetPr>
    <tabColor rgb="FF00B050"/>
    <pageSetUpPr fitToPage="1"/>
  </sheetPr>
  <dimension ref="A4:P88"/>
  <sheetViews>
    <sheetView showGridLines="0" tabSelected="1" zoomScaleNormal="100" zoomScaleSheetLayoutView="100" workbookViewId="0">
      <selection activeCell="B31" sqref="B31"/>
    </sheetView>
  </sheetViews>
  <sheetFormatPr baseColWidth="10" defaultColWidth="9.109375" defaultRowHeight="13.8" x14ac:dyDescent="0.3"/>
  <cols>
    <col min="1" max="1" width="9.6640625" style="1" customWidth="1"/>
    <col min="2" max="2" width="78.6640625" style="1" customWidth="1"/>
    <col min="3" max="4" width="11.5546875" style="3" customWidth="1"/>
    <col min="5" max="7" width="13.6640625" style="1" customWidth="1"/>
    <col min="8" max="8" width="1.5546875" style="1" customWidth="1"/>
    <col min="9" max="9" width="13.88671875" style="1" bestFit="1" customWidth="1"/>
    <col min="10" max="14" width="13.44140625" style="1" customWidth="1"/>
    <col min="15" max="16" width="13.88671875" style="1" bestFit="1" customWidth="1"/>
    <col min="17" max="16384" width="9.109375" style="1"/>
  </cols>
  <sheetData>
    <row r="4" spans="1:16" x14ac:dyDescent="0.3">
      <c r="B4" s="2"/>
    </row>
    <row r="5" spans="1:16" x14ac:dyDescent="0.3">
      <c r="A5" s="2"/>
      <c r="B5" s="2"/>
      <c r="I5" s="4"/>
    </row>
    <row r="6" spans="1:16" x14ac:dyDescent="0.3">
      <c r="A6" s="5"/>
    </row>
    <row r="7" spans="1:16" x14ac:dyDescent="0.25">
      <c r="A7" s="6" t="s">
        <v>47</v>
      </c>
    </row>
    <row r="8" spans="1:16" x14ac:dyDescent="0.3">
      <c r="A8" s="7" t="s">
        <v>0</v>
      </c>
      <c r="F8" s="8"/>
    </row>
    <row r="9" spans="1:16" x14ac:dyDescent="0.3">
      <c r="A9" s="34" t="s">
        <v>48</v>
      </c>
    </row>
    <row r="10" spans="1:16" ht="41.4" x14ac:dyDescent="0.3">
      <c r="F10" s="9"/>
      <c r="I10" s="38" t="s">
        <v>1</v>
      </c>
      <c r="J10" s="39"/>
      <c r="K10" s="39"/>
      <c r="L10" s="39"/>
      <c r="M10" s="39"/>
      <c r="N10" s="10" t="s">
        <v>2</v>
      </c>
    </row>
    <row r="11" spans="1:16" ht="27.6" x14ac:dyDescent="0.3">
      <c r="A11" s="11" t="s">
        <v>3</v>
      </c>
      <c r="B11" s="11" t="s">
        <v>4</v>
      </c>
      <c r="C11" s="11" t="s">
        <v>5</v>
      </c>
      <c r="D11" s="11" t="s">
        <v>6</v>
      </c>
      <c r="E11" s="12" t="s">
        <v>7</v>
      </c>
      <c r="F11" s="12" t="s">
        <v>8</v>
      </c>
      <c r="G11" s="11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3" t="s">
        <v>14</v>
      </c>
      <c r="N11" s="10" t="s">
        <v>15</v>
      </c>
    </row>
    <row r="12" spans="1:16" x14ac:dyDescent="0.3">
      <c r="A12" s="14"/>
      <c r="B12" s="14"/>
      <c r="C12" s="14"/>
      <c r="D12" s="14"/>
      <c r="E12" s="15"/>
      <c r="F12" s="15"/>
      <c r="G12" s="14"/>
    </row>
    <row r="13" spans="1:16" s="17" customFormat="1" x14ac:dyDescent="0.3">
      <c r="A13" s="16">
        <v>1</v>
      </c>
      <c r="B13" s="17" t="s">
        <v>16</v>
      </c>
      <c r="C13" s="14"/>
      <c r="D13" s="14"/>
      <c r="E13" s="15"/>
      <c r="F13" s="15"/>
      <c r="G13" s="14"/>
      <c r="I13" s="18">
        <f t="shared" ref="I13:N13" si="0">SUMPRODUCT($G$14:$G$27,I14:I27)</f>
        <v>0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si="0"/>
        <v>0</v>
      </c>
      <c r="N13" s="18">
        <f t="shared" si="0"/>
        <v>0</v>
      </c>
      <c r="O13" s="4"/>
      <c r="P13" s="18"/>
    </row>
    <row r="14" spans="1:16" x14ac:dyDescent="0.3">
      <c r="A14" s="19" t="s">
        <v>17</v>
      </c>
      <c r="B14" s="20" t="s">
        <v>18</v>
      </c>
      <c r="C14" s="21" t="s">
        <v>19</v>
      </c>
      <c r="D14" s="21">
        <v>1</v>
      </c>
      <c r="E14" s="22"/>
      <c r="F14" s="35"/>
      <c r="G14" s="22">
        <f>E14*F14*D14</f>
        <v>0</v>
      </c>
      <c r="I14" s="24"/>
      <c r="J14" s="24"/>
      <c r="K14" s="24"/>
      <c r="L14" s="24"/>
      <c r="M14" s="24"/>
      <c r="N14" s="24"/>
    </row>
    <row r="15" spans="1:16" x14ac:dyDescent="0.3">
      <c r="A15" s="21">
        <f>A14+0.01</f>
        <v>1.02</v>
      </c>
      <c r="B15" s="20" t="s">
        <v>20</v>
      </c>
      <c r="C15" s="21" t="s">
        <v>19</v>
      </c>
      <c r="D15" s="21">
        <v>1</v>
      </c>
      <c r="E15" s="22"/>
      <c r="F15" s="35"/>
      <c r="G15" s="22">
        <f t="shared" ref="G15:G26" si="1">E15*F15*D15</f>
        <v>0</v>
      </c>
      <c r="I15" s="24"/>
      <c r="J15" s="24"/>
      <c r="K15" s="24"/>
      <c r="L15" s="24"/>
      <c r="M15" s="24"/>
      <c r="N15" s="24"/>
    </row>
    <row r="16" spans="1:16" x14ac:dyDescent="0.3">
      <c r="A16" s="21">
        <f t="shared" ref="A16:A26" si="2">A15+0.01</f>
        <v>1.03</v>
      </c>
      <c r="B16" s="20" t="s">
        <v>51</v>
      </c>
      <c r="C16" s="21" t="s">
        <v>19</v>
      </c>
      <c r="D16" s="21">
        <v>1</v>
      </c>
      <c r="E16" s="22"/>
      <c r="F16" s="35"/>
      <c r="G16" s="22">
        <f t="shared" si="1"/>
        <v>0</v>
      </c>
      <c r="I16" s="24"/>
      <c r="J16" s="24"/>
      <c r="K16" s="24"/>
      <c r="L16" s="24"/>
      <c r="M16" s="24"/>
      <c r="N16" s="24"/>
    </row>
    <row r="17" spans="1:15" x14ac:dyDescent="0.3">
      <c r="A17" s="21">
        <f t="shared" si="2"/>
        <v>1.04</v>
      </c>
      <c r="B17" s="20" t="s">
        <v>52</v>
      </c>
      <c r="C17" s="21" t="s">
        <v>19</v>
      </c>
      <c r="D17" s="21">
        <v>1</v>
      </c>
      <c r="E17" s="22"/>
      <c r="F17" s="35"/>
      <c r="G17" s="22">
        <f t="shared" si="1"/>
        <v>0</v>
      </c>
      <c r="I17" s="24"/>
      <c r="J17" s="24"/>
      <c r="K17" s="24"/>
      <c r="L17" s="24"/>
      <c r="M17" s="24"/>
      <c r="N17" s="24"/>
    </row>
    <row r="18" spans="1:15" x14ac:dyDescent="0.3">
      <c r="A18" s="21">
        <f t="shared" si="2"/>
        <v>1.05</v>
      </c>
      <c r="B18" s="20" t="s">
        <v>53</v>
      </c>
      <c r="C18" s="21" t="s">
        <v>19</v>
      </c>
      <c r="D18" s="21">
        <v>1</v>
      </c>
      <c r="E18" s="22"/>
      <c r="F18" s="35"/>
      <c r="G18" s="22">
        <f t="shared" si="1"/>
        <v>0</v>
      </c>
      <c r="I18" s="24"/>
      <c r="J18" s="24"/>
      <c r="K18" s="24"/>
      <c r="L18" s="24"/>
      <c r="M18" s="24"/>
      <c r="N18" s="24"/>
    </row>
    <row r="19" spans="1:15" x14ac:dyDescent="0.3">
      <c r="A19" s="21">
        <f t="shared" si="2"/>
        <v>1.06</v>
      </c>
      <c r="B19" s="20" t="s">
        <v>54</v>
      </c>
      <c r="C19" s="21" t="s">
        <v>19</v>
      </c>
      <c r="D19" s="21">
        <v>1</v>
      </c>
      <c r="E19" s="22"/>
      <c r="F19" s="35"/>
      <c r="G19" s="22">
        <f t="shared" si="1"/>
        <v>0</v>
      </c>
      <c r="I19" s="24"/>
      <c r="J19" s="24"/>
      <c r="K19" s="24"/>
      <c r="L19" s="24"/>
      <c r="M19" s="24"/>
      <c r="N19" s="24"/>
    </row>
    <row r="20" spans="1:15" ht="28.2" customHeight="1" x14ac:dyDescent="0.3">
      <c r="A20" s="21">
        <f t="shared" si="2"/>
        <v>1.07</v>
      </c>
      <c r="B20" s="25" t="s">
        <v>21</v>
      </c>
      <c r="C20" s="21" t="s">
        <v>19</v>
      </c>
      <c r="D20" s="21">
        <v>2</v>
      </c>
      <c r="E20" s="22"/>
      <c r="F20" s="35"/>
      <c r="G20" s="22">
        <f>E20*F20*D20</f>
        <v>0</v>
      </c>
      <c r="I20" s="24"/>
      <c r="J20" s="24"/>
      <c r="K20" s="24"/>
      <c r="L20" s="24"/>
      <c r="M20" s="24"/>
      <c r="N20" s="24"/>
    </row>
    <row r="21" spans="1:15" ht="28.2" customHeight="1" x14ac:dyDescent="0.3">
      <c r="A21" s="21">
        <f t="shared" si="2"/>
        <v>1.08</v>
      </c>
      <c r="B21" s="25" t="s">
        <v>22</v>
      </c>
      <c r="C21" s="21" t="s">
        <v>19</v>
      </c>
      <c r="D21" s="21">
        <v>4</v>
      </c>
      <c r="E21" s="22"/>
      <c r="F21" s="35"/>
      <c r="G21" s="22">
        <f t="shared" ref="G21" si="3">E21*F21*D21</f>
        <v>0</v>
      </c>
      <c r="I21" s="24"/>
      <c r="J21" s="24"/>
      <c r="K21" s="24"/>
      <c r="L21" s="24"/>
      <c r="M21" s="24"/>
      <c r="N21" s="24"/>
    </row>
    <row r="22" spans="1:15" x14ac:dyDescent="0.3">
      <c r="A22" s="21">
        <f t="shared" si="2"/>
        <v>1.0900000000000001</v>
      </c>
      <c r="B22" s="20" t="s">
        <v>55</v>
      </c>
      <c r="C22" s="21" t="s">
        <v>19</v>
      </c>
      <c r="D22" s="21">
        <v>1</v>
      </c>
      <c r="E22" s="22"/>
      <c r="F22" s="35"/>
      <c r="G22" s="22">
        <f t="shared" si="1"/>
        <v>0</v>
      </c>
      <c r="I22" s="24"/>
      <c r="J22" s="24"/>
      <c r="K22" s="24"/>
      <c r="L22" s="24"/>
      <c r="M22" s="24"/>
      <c r="N22" s="24"/>
    </row>
    <row r="23" spans="1:15" x14ac:dyDescent="0.3">
      <c r="A23" s="26">
        <f t="shared" si="2"/>
        <v>1.1000000000000001</v>
      </c>
      <c r="B23" s="20" t="s">
        <v>23</v>
      </c>
      <c r="C23" s="21" t="s">
        <v>19</v>
      </c>
      <c r="D23" s="21">
        <v>1</v>
      </c>
      <c r="E23" s="22"/>
      <c r="F23" s="35"/>
      <c r="G23" s="22">
        <f>E23*F23*D23</f>
        <v>0</v>
      </c>
      <c r="I23" s="24"/>
      <c r="J23" s="24"/>
      <c r="K23" s="24"/>
      <c r="L23" s="24"/>
      <c r="M23" s="24"/>
      <c r="N23" s="24"/>
    </row>
    <row r="24" spans="1:15" x14ac:dyDescent="0.3">
      <c r="A24" s="21">
        <f t="shared" si="2"/>
        <v>1.1100000000000001</v>
      </c>
      <c r="B24" s="20" t="s">
        <v>24</v>
      </c>
      <c r="C24" s="21" t="s">
        <v>19</v>
      </c>
      <c r="D24" s="21">
        <v>3</v>
      </c>
      <c r="E24" s="22"/>
      <c r="F24" s="35"/>
      <c r="G24" s="22">
        <f t="shared" ref="G24:G25" si="4">E24*F24*D24</f>
        <v>0</v>
      </c>
      <c r="I24" s="24"/>
      <c r="J24" s="24"/>
      <c r="K24" s="24"/>
      <c r="L24" s="24"/>
      <c r="M24" s="24"/>
      <c r="N24" s="24"/>
    </row>
    <row r="25" spans="1:15" x14ac:dyDescent="0.3">
      <c r="A25" s="21">
        <f t="shared" si="2"/>
        <v>1.1200000000000001</v>
      </c>
      <c r="B25" s="25" t="s">
        <v>56</v>
      </c>
      <c r="C25" s="21" t="s">
        <v>19</v>
      </c>
      <c r="D25" s="21">
        <v>1</v>
      </c>
      <c r="E25" s="22"/>
      <c r="F25" s="35"/>
      <c r="G25" s="22">
        <f t="shared" si="4"/>
        <v>0</v>
      </c>
      <c r="I25" s="24"/>
      <c r="J25" s="24"/>
      <c r="K25" s="24"/>
      <c r="L25" s="24"/>
      <c r="M25" s="24"/>
      <c r="N25" s="24"/>
    </row>
    <row r="26" spans="1:15" x14ac:dyDescent="0.3">
      <c r="A26" s="21">
        <f t="shared" si="2"/>
        <v>1.1300000000000001</v>
      </c>
      <c r="B26" s="20" t="s">
        <v>25</v>
      </c>
      <c r="C26" s="21" t="s">
        <v>19</v>
      </c>
      <c r="D26" s="21">
        <v>1</v>
      </c>
      <c r="E26" s="22"/>
      <c r="F26" s="35"/>
      <c r="G26" s="22">
        <f t="shared" si="1"/>
        <v>0</v>
      </c>
      <c r="I26" s="24"/>
      <c r="J26" s="24"/>
      <c r="K26" s="24"/>
      <c r="L26" s="24"/>
      <c r="M26" s="24"/>
      <c r="N26" s="24"/>
    </row>
    <row r="27" spans="1:15" x14ac:dyDescent="0.3">
      <c r="A27" s="21"/>
      <c r="B27" s="20"/>
      <c r="C27" s="21"/>
      <c r="D27" s="21"/>
      <c r="E27" s="22"/>
      <c r="F27" s="23"/>
      <c r="G27" s="22"/>
      <c r="I27" s="24"/>
      <c r="J27" s="24"/>
      <c r="K27" s="24"/>
      <c r="L27" s="24"/>
      <c r="M27" s="24"/>
      <c r="N27" s="24"/>
    </row>
    <row r="28" spans="1:15" x14ac:dyDescent="0.3">
      <c r="E28" s="4"/>
      <c r="F28" s="4"/>
      <c r="G28" s="4"/>
    </row>
    <row r="29" spans="1:15" s="17" customFormat="1" x14ac:dyDescent="0.3">
      <c r="A29" s="16">
        <f>A13+1</f>
        <v>2</v>
      </c>
      <c r="B29" s="17" t="s">
        <v>26</v>
      </c>
      <c r="C29" s="16"/>
      <c r="D29" s="16"/>
      <c r="E29" s="18"/>
      <c r="F29" s="18"/>
      <c r="G29" s="18"/>
      <c r="I29" s="18">
        <f t="shared" ref="I29:N29" si="5">SUMPRODUCT($G$30:$G$36,I30:I36)</f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/>
    </row>
    <row r="30" spans="1:15" x14ac:dyDescent="0.3">
      <c r="A30" s="21">
        <f>A29+0.1</f>
        <v>2.1</v>
      </c>
      <c r="B30" s="20" t="s">
        <v>27</v>
      </c>
      <c r="C30" s="21" t="s">
        <v>28</v>
      </c>
      <c r="D30" s="21">
        <v>1</v>
      </c>
      <c r="E30" s="22"/>
      <c r="F30" s="27"/>
      <c r="G30" s="22">
        <f>D30*E30</f>
        <v>0</v>
      </c>
      <c r="I30" s="24"/>
      <c r="J30" s="24"/>
      <c r="K30" s="24"/>
      <c r="L30" s="24"/>
      <c r="M30" s="24"/>
      <c r="N30" s="24"/>
    </row>
    <row r="31" spans="1:15" x14ac:dyDescent="0.3">
      <c r="A31" s="21">
        <f t="shared" ref="A31:A36" si="6">A30+0.1</f>
        <v>2.2000000000000002</v>
      </c>
      <c r="B31" s="20" t="s">
        <v>29</v>
      </c>
      <c r="C31" s="21" t="s">
        <v>30</v>
      </c>
      <c r="D31" s="37">
        <v>3</v>
      </c>
      <c r="E31" s="22"/>
      <c r="F31" s="27"/>
      <c r="G31" s="22">
        <f t="shared" ref="G31:G36" si="7">D31*E31</f>
        <v>0</v>
      </c>
      <c r="I31" s="24"/>
      <c r="J31" s="24"/>
      <c r="K31" s="24"/>
      <c r="L31" s="24"/>
      <c r="M31" s="24"/>
      <c r="N31" s="24"/>
    </row>
    <row r="32" spans="1:15" x14ac:dyDescent="0.3">
      <c r="A32" s="21">
        <f t="shared" si="6"/>
        <v>2.3000000000000003</v>
      </c>
      <c r="B32" s="20" t="s">
        <v>31</v>
      </c>
      <c r="C32" s="21" t="s">
        <v>30</v>
      </c>
      <c r="D32" s="21">
        <v>2</v>
      </c>
      <c r="E32" s="22"/>
      <c r="F32" s="27"/>
      <c r="G32" s="22">
        <f t="shared" si="7"/>
        <v>0</v>
      </c>
      <c r="I32" s="24"/>
      <c r="J32" s="24"/>
      <c r="K32" s="24"/>
      <c r="L32" s="24"/>
      <c r="M32" s="24"/>
      <c r="N32" s="24"/>
    </row>
    <row r="33" spans="1:15" x14ac:dyDescent="0.3">
      <c r="A33" s="21">
        <f t="shared" si="6"/>
        <v>2.4000000000000004</v>
      </c>
      <c r="B33" s="20" t="s">
        <v>32</v>
      </c>
      <c r="C33" s="21" t="s">
        <v>33</v>
      </c>
      <c r="D33" s="21">
        <v>1</v>
      </c>
      <c r="E33" s="22"/>
      <c r="F33" s="27"/>
      <c r="G33" s="22">
        <f t="shared" si="7"/>
        <v>0</v>
      </c>
      <c r="I33" s="24"/>
      <c r="J33" s="24"/>
      <c r="K33" s="24"/>
      <c r="L33" s="24"/>
      <c r="M33" s="24"/>
      <c r="N33" s="24"/>
    </row>
    <row r="34" spans="1:15" x14ac:dyDescent="0.3">
      <c r="A34" s="21">
        <f t="shared" si="6"/>
        <v>2.5000000000000004</v>
      </c>
      <c r="B34" s="20" t="s">
        <v>34</v>
      </c>
      <c r="C34" s="21" t="s">
        <v>28</v>
      </c>
      <c r="D34" s="21">
        <v>1</v>
      </c>
      <c r="E34" s="22"/>
      <c r="F34" s="27"/>
      <c r="G34" s="22">
        <f t="shared" si="7"/>
        <v>0</v>
      </c>
      <c r="I34" s="24"/>
      <c r="J34" s="24"/>
      <c r="K34" s="24"/>
      <c r="L34" s="24"/>
      <c r="M34" s="24"/>
      <c r="N34" s="24"/>
    </row>
    <row r="35" spans="1:15" x14ac:dyDescent="0.3">
      <c r="A35" s="21">
        <f t="shared" si="6"/>
        <v>2.6000000000000005</v>
      </c>
      <c r="B35" s="20" t="s">
        <v>35</v>
      </c>
      <c r="C35" s="21" t="s">
        <v>33</v>
      </c>
      <c r="D35" s="21">
        <v>1</v>
      </c>
      <c r="E35" s="22"/>
      <c r="F35" s="27"/>
      <c r="G35" s="22">
        <f t="shared" si="7"/>
        <v>0</v>
      </c>
      <c r="I35" s="24"/>
      <c r="J35" s="24"/>
      <c r="K35" s="24"/>
      <c r="L35" s="24"/>
      <c r="M35" s="24"/>
      <c r="N35" s="24"/>
    </row>
    <row r="36" spans="1:15" x14ac:dyDescent="0.3">
      <c r="A36" s="21">
        <f t="shared" si="6"/>
        <v>2.7000000000000006</v>
      </c>
      <c r="B36" s="20" t="s">
        <v>36</v>
      </c>
      <c r="C36" s="21" t="s">
        <v>28</v>
      </c>
      <c r="D36" s="21">
        <v>1</v>
      </c>
      <c r="E36" s="22"/>
      <c r="F36" s="27"/>
      <c r="G36" s="22">
        <f t="shared" si="7"/>
        <v>0</v>
      </c>
      <c r="I36" s="24"/>
      <c r="J36" s="24"/>
      <c r="K36" s="24"/>
      <c r="L36" s="24"/>
      <c r="M36" s="24"/>
      <c r="N36" s="24"/>
    </row>
    <row r="37" spans="1:15" x14ac:dyDescent="0.3">
      <c r="E37" s="4"/>
      <c r="F37" s="4"/>
      <c r="G37" s="4"/>
    </row>
    <row r="38" spans="1:15" s="17" customFormat="1" x14ac:dyDescent="0.3">
      <c r="A38" s="16">
        <f>A29+1</f>
        <v>3</v>
      </c>
      <c r="B38" s="17" t="s">
        <v>37</v>
      </c>
      <c r="C38" s="16"/>
      <c r="D38" s="16"/>
      <c r="E38" s="18"/>
      <c r="F38" s="18"/>
      <c r="G38" s="18"/>
      <c r="I38" s="18">
        <f t="shared" ref="I38:N38" si="8">SUMPRODUCT($G$39:$G$42,I39:I42)</f>
        <v>0</v>
      </c>
      <c r="J38" s="18">
        <f t="shared" si="8"/>
        <v>0</v>
      </c>
      <c r="K38" s="18">
        <f t="shared" si="8"/>
        <v>0</v>
      </c>
      <c r="L38" s="18">
        <f t="shared" si="8"/>
        <v>0</v>
      </c>
      <c r="M38" s="18">
        <f t="shared" si="8"/>
        <v>0</v>
      </c>
      <c r="N38" s="18">
        <f t="shared" si="8"/>
        <v>0</v>
      </c>
      <c r="O38" s="18"/>
    </row>
    <row r="39" spans="1:15" x14ac:dyDescent="0.3">
      <c r="A39" s="21">
        <f>A38+0.1</f>
        <v>3.1</v>
      </c>
      <c r="B39" s="20" t="s">
        <v>38</v>
      </c>
      <c r="C39" s="21" t="s">
        <v>28</v>
      </c>
      <c r="D39" s="21">
        <v>1</v>
      </c>
      <c r="E39" s="22"/>
      <c r="F39" s="27"/>
      <c r="G39" s="22">
        <f t="shared" ref="G39:G40" si="9">D39*E39</f>
        <v>0</v>
      </c>
      <c r="I39" s="24"/>
      <c r="J39" s="24"/>
      <c r="K39" s="24"/>
      <c r="L39" s="24"/>
      <c r="M39" s="24"/>
      <c r="N39" s="24"/>
    </row>
    <row r="40" spans="1:15" x14ac:dyDescent="0.3">
      <c r="A40" s="21">
        <f>A39+0.1</f>
        <v>3.2</v>
      </c>
      <c r="B40" s="20" t="s">
        <v>39</v>
      </c>
      <c r="C40" s="21" t="s">
        <v>28</v>
      </c>
      <c r="D40" s="21">
        <v>1</v>
      </c>
      <c r="E40" s="22"/>
      <c r="F40" s="27"/>
      <c r="G40" s="22">
        <f t="shared" si="9"/>
        <v>0</v>
      </c>
      <c r="I40" s="24"/>
      <c r="J40" s="24"/>
      <c r="K40" s="24"/>
      <c r="L40" s="24"/>
      <c r="M40" s="24"/>
      <c r="N40" s="24"/>
    </row>
    <row r="41" spans="1:15" x14ac:dyDescent="0.3">
      <c r="A41" s="21">
        <v>3.3</v>
      </c>
      <c r="B41" s="20" t="s">
        <v>49</v>
      </c>
      <c r="C41" s="21" t="s">
        <v>50</v>
      </c>
      <c r="D41" s="36">
        <v>0.02</v>
      </c>
      <c r="E41" s="22">
        <f>SUM(I29:N29)+SUM(I13:N13)</f>
        <v>0</v>
      </c>
      <c r="F41" s="27"/>
      <c r="G41" s="22">
        <f>D41*E41</f>
        <v>0</v>
      </c>
      <c r="I41" s="24"/>
      <c r="J41" s="24"/>
      <c r="K41" s="24"/>
      <c r="L41" s="24"/>
      <c r="M41" s="24"/>
      <c r="N41" s="24"/>
    </row>
    <row r="42" spans="1:15" x14ac:dyDescent="0.3">
      <c r="E42" s="4"/>
      <c r="F42" s="4"/>
      <c r="G42" s="4"/>
    </row>
    <row r="43" spans="1:15" x14ac:dyDescent="0.3">
      <c r="A43" s="3"/>
      <c r="B43" s="5"/>
      <c r="E43" s="28"/>
      <c r="F43" s="4"/>
      <c r="G43" s="4"/>
    </row>
    <row r="44" spans="1:15" x14ac:dyDescent="0.3">
      <c r="A44" s="3"/>
      <c r="B44" s="5"/>
      <c r="E44" s="4"/>
      <c r="F44" s="4"/>
      <c r="G44" s="29" t="s">
        <v>40</v>
      </c>
      <c r="I44" s="18">
        <f>I38+I29+I13</f>
        <v>0</v>
      </c>
      <c r="J44" s="18">
        <f>J38+J29+J13</f>
        <v>0</v>
      </c>
      <c r="K44" s="18">
        <f t="shared" ref="K44:N44" si="10">K38+K29+K13</f>
        <v>0</v>
      </c>
      <c r="L44" s="18">
        <f t="shared" si="10"/>
        <v>0</v>
      </c>
      <c r="M44" s="18">
        <f t="shared" si="10"/>
        <v>0</v>
      </c>
      <c r="N44" s="18">
        <f t="shared" si="10"/>
        <v>0</v>
      </c>
    </row>
    <row r="45" spans="1:15" x14ac:dyDescent="0.3">
      <c r="E45" s="4"/>
      <c r="F45" s="4"/>
      <c r="G45" s="29" t="s">
        <v>41</v>
      </c>
      <c r="I45" s="4">
        <f>SUM(I44:N44)</f>
        <v>0</v>
      </c>
    </row>
    <row r="46" spans="1:15" x14ac:dyDescent="0.3">
      <c r="E46" s="4"/>
      <c r="F46" s="4"/>
      <c r="G46" s="29" t="s">
        <v>42</v>
      </c>
      <c r="I46" s="4">
        <f>I45*0.18</f>
        <v>0</v>
      </c>
    </row>
    <row r="47" spans="1:15" s="17" customFormat="1" x14ac:dyDescent="0.3">
      <c r="C47" s="16"/>
      <c r="D47" s="16"/>
      <c r="E47" s="18"/>
      <c r="F47" s="18"/>
      <c r="G47" s="30" t="s">
        <v>43</v>
      </c>
      <c r="I47" s="18">
        <f>SUM(I45:I46)</f>
        <v>0</v>
      </c>
    </row>
    <row r="48" spans="1:15" s="17" customFormat="1" x14ac:dyDescent="0.3">
      <c r="C48" s="16"/>
      <c r="D48" s="16"/>
      <c r="E48" s="18"/>
      <c r="F48" s="18"/>
      <c r="G48" s="30"/>
      <c r="I48" s="18"/>
    </row>
    <row r="49" spans="1:10" s="17" customFormat="1" x14ac:dyDescent="0.3">
      <c r="C49" s="16"/>
      <c r="D49" s="16"/>
      <c r="E49" s="18"/>
      <c r="F49" s="18"/>
      <c r="G49" s="30"/>
      <c r="I49" s="18"/>
    </row>
    <row r="50" spans="1:10" x14ac:dyDescent="0.3">
      <c r="A50" s="16" t="s">
        <v>44</v>
      </c>
      <c r="E50" s="4"/>
      <c r="F50" s="4"/>
      <c r="G50" s="4"/>
      <c r="I50" s="8"/>
      <c r="J50" s="31"/>
    </row>
    <row r="51" spans="1:10" ht="42.75" customHeight="1" x14ac:dyDescent="0.3">
      <c r="A51" s="32">
        <v>1</v>
      </c>
      <c r="B51" s="40" t="s">
        <v>45</v>
      </c>
      <c r="C51" s="40"/>
      <c r="D51" s="40"/>
      <c r="E51" s="40"/>
      <c r="F51" s="40"/>
      <c r="G51" s="40"/>
      <c r="I51" s="33"/>
    </row>
    <row r="52" spans="1:10" x14ac:dyDescent="0.3">
      <c r="A52" s="32">
        <v>2</v>
      </c>
      <c r="B52" s="1" t="s">
        <v>46</v>
      </c>
      <c r="E52" s="4"/>
      <c r="F52" s="4"/>
      <c r="G52" s="4"/>
    </row>
    <row r="53" spans="1:10" x14ac:dyDescent="0.3">
      <c r="A53" s="32"/>
      <c r="B53" s="5"/>
      <c r="E53" s="4"/>
      <c r="F53" s="4"/>
      <c r="G53" s="4"/>
    </row>
    <row r="54" spans="1:10" x14ac:dyDescent="0.3">
      <c r="A54" s="32"/>
      <c r="E54" s="4"/>
      <c r="F54" s="4"/>
      <c r="G54" s="4"/>
    </row>
    <row r="55" spans="1:10" x14ac:dyDescent="0.3">
      <c r="E55" s="4"/>
      <c r="F55" s="4"/>
      <c r="G55" s="4"/>
    </row>
    <row r="56" spans="1:10" x14ac:dyDescent="0.3">
      <c r="E56" s="4"/>
      <c r="F56" s="4"/>
      <c r="G56" s="4"/>
    </row>
    <row r="57" spans="1:10" x14ac:dyDescent="0.3">
      <c r="E57" s="4"/>
      <c r="F57" s="4"/>
      <c r="G57" s="4"/>
    </row>
    <row r="58" spans="1:10" x14ac:dyDescent="0.3">
      <c r="E58" s="4"/>
      <c r="F58" s="4"/>
      <c r="G58" s="4"/>
    </row>
    <row r="59" spans="1:10" x14ac:dyDescent="0.3">
      <c r="E59" s="4"/>
      <c r="F59" s="4"/>
      <c r="G59" s="4"/>
    </row>
    <row r="60" spans="1:10" x14ac:dyDescent="0.3">
      <c r="E60" s="4"/>
      <c r="F60" s="4"/>
      <c r="G60" s="4"/>
    </row>
    <row r="61" spans="1:10" x14ac:dyDescent="0.3">
      <c r="E61" s="4"/>
      <c r="F61" s="4"/>
      <c r="G61" s="4"/>
    </row>
    <row r="62" spans="1:10" x14ac:dyDescent="0.3">
      <c r="E62" s="4"/>
      <c r="F62" s="4"/>
      <c r="G62" s="4"/>
    </row>
    <row r="63" spans="1:10" x14ac:dyDescent="0.3">
      <c r="E63" s="4"/>
      <c r="F63" s="4"/>
      <c r="G63" s="4"/>
    </row>
    <row r="64" spans="1:10" x14ac:dyDescent="0.3">
      <c r="E64" s="4"/>
      <c r="F64" s="4"/>
      <c r="G64" s="4"/>
    </row>
    <row r="65" spans="5:7" x14ac:dyDescent="0.3">
      <c r="E65" s="4"/>
      <c r="F65" s="4"/>
      <c r="G65" s="4"/>
    </row>
    <row r="66" spans="5:7" x14ac:dyDescent="0.3">
      <c r="E66" s="4"/>
      <c r="F66" s="4"/>
      <c r="G66" s="4"/>
    </row>
    <row r="67" spans="5:7" x14ac:dyDescent="0.3">
      <c r="E67" s="4"/>
      <c r="F67" s="4"/>
      <c r="G67" s="4"/>
    </row>
    <row r="68" spans="5:7" x14ac:dyDescent="0.3">
      <c r="E68" s="4"/>
      <c r="F68" s="4"/>
      <c r="G68" s="4"/>
    </row>
    <row r="69" spans="5:7" x14ac:dyDescent="0.3">
      <c r="E69" s="4"/>
      <c r="F69" s="4"/>
      <c r="G69" s="4"/>
    </row>
    <row r="70" spans="5:7" x14ac:dyDescent="0.3">
      <c r="E70" s="4"/>
      <c r="F70" s="4"/>
      <c r="G70" s="4"/>
    </row>
    <row r="71" spans="5:7" x14ac:dyDescent="0.3">
      <c r="E71" s="4"/>
      <c r="F71" s="4"/>
      <c r="G71" s="4"/>
    </row>
    <row r="72" spans="5:7" x14ac:dyDescent="0.3">
      <c r="E72" s="4"/>
      <c r="F72" s="4"/>
      <c r="G72" s="4"/>
    </row>
    <row r="73" spans="5:7" x14ac:dyDescent="0.3">
      <c r="E73" s="4"/>
      <c r="F73" s="4"/>
      <c r="G73" s="4"/>
    </row>
    <row r="74" spans="5:7" x14ac:dyDescent="0.3">
      <c r="E74" s="4"/>
      <c r="F74" s="4"/>
      <c r="G74" s="4"/>
    </row>
    <row r="75" spans="5:7" x14ac:dyDescent="0.3">
      <c r="E75" s="4"/>
      <c r="F75" s="4"/>
      <c r="G75" s="4"/>
    </row>
    <row r="76" spans="5:7" x14ac:dyDescent="0.3">
      <c r="E76" s="4"/>
      <c r="F76" s="4"/>
      <c r="G76" s="4"/>
    </row>
    <row r="77" spans="5:7" x14ac:dyDescent="0.3">
      <c r="E77" s="4"/>
      <c r="F77" s="4"/>
      <c r="G77" s="4"/>
    </row>
    <row r="78" spans="5:7" x14ac:dyDescent="0.3">
      <c r="E78" s="4"/>
      <c r="F78" s="4"/>
      <c r="G78" s="4"/>
    </row>
    <row r="79" spans="5:7" x14ac:dyDescent="0.3">
      <c r="E79" s="4"/>
      <c r="F79" s="4"/>
      <c r="G79" s="4"/>
    </row>
    <row r="80" spans="5:7" x14ac:dyDescent="0.3">
      <c r="E80" s="4"/>
      <c r="F80" s="4"/>
      <c r="G80" s="4"/>
    </row>
    <row r="81" spans="5:7" x14ac:dyDescent="0.3">
      <c r="E81" s="4"/>
      <c r="F81" s="4"/>
      <c r="G81" s="4"/>
    </row>
    <row r="82" spans="5:7" x14ac:dyDescent="0.3">
      <c r="E82" s="4"/>
      <c r="F82" s="4"/>
      <c r="G82" s="4"/>
    </row>
    <row r="83" spans="5:7" x14ac:dyDescent="0.3">
      <c r="E83" s="4"/>
      <c r="F83" s="4"/>
      <c r="G83" s="4"/>
    </row>
    <row r="84" spans="5:7" x14ac:dyDescent="0.3">
      <c r="E84" s="4"/>
      <c r="F84" s="4"/>
      <c r="G84" s="4"/>
    </row>
    <row r="85" spans="5:7" x14ac:dyDescent="0.3">
      <c r="E85" s="4"/>
      <c r="F85" s="4"/>
      <c r="G85" s="4"/>
    </row>
    <row r="86" spans="5:7" x14ac:dyDescent="0.3">
      <c r="E86" s="4"/>
      <c r="F86" s="4"/>
      <c r="G86" s="4"/>
    </row>
    <row r="87" spans="5:7" x14ac:dyDescent="0.3">
      <c r="E87" s="4"/>
      <c r="F87" s="4"/>
      <c r="G87" s="4"/>
    </row>
    <row r="88" spans="5:7" x14ac:dyDescent="0.3">
      <c r="E88" s="4"/>
      <c r="F88" s="4"/>
      <c r="G88" s="4"/>
    </row>
  </sheetData>
  <mergeCells count="2">
    <mergeCell ref="I10:M10"/>
    <mergeCell ref="B51:G51"/>
  </mergeCells>
  <conditionalFormatting sqref="I47">
    <cfRule type="cellIs" dxfId="1" priority="1" operator="greaterThan">
      <formula>57368075.88</formula>
    </cfRule>
    <cfRule type="cellIs" dxfId="0" priority="2" operator="greaterThan">
      <formula>43967421.51</formula>
    </cfRule>
  </conditionalFormatting>
  <printOptions horizontalCentered="1"/>
  <pageMargins left="0" right="0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 Estimado</vt:lpstr>
      <vt:lpstr>'Costo Estimado'!Área_de_impresión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Charlotte Marzouka</cp:lastModifiedBy>
  <dcterms:created xsi:type="dcterms:W3CDTF">2022-06-28T13:11:56Z</dcterms:created>
  <dcterms:modified xsi:type="dcterms:W3CDTF">2022-07-12T15:11:44Z</dcterms:modified>
</cp:coreProperties>
</file>