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ac120f649125b6/Documents/MEGA/DGAPP/FIDEICOMISO PRO PEDERNALES/FID-2022-00XX Supervisión Hotel 10/FINAL/"/>
    </mc:Choice>
  </mc:AlternateContent>
  <xr:revisionPtr revIDLastSave="11" documentId="8_{24DF5183-C40E-4B93-A492-8664EC225A9E}" xr6:coauthVersionLast="47" xr6:coauthVersionMax="47" xr10:uidLastSave="{4B54E587-60B6-44DD-B50A-05272437555F}"/>
  <bookViews>
    <workbookView xWindow="28680" yWindow="-120" windowWidth="29040" windowHeight="15720" xr2:uid="{77269064-EAF6-4539-9465-4081B125CC5E}"/>
  </bookViews>
  <sheets>
    <sheet name="Costo Estimado rev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FP">'[1]Costos Estructura Centralizada'!#REF!</definedName>
    <definedName name="aiki_jo">[2]datos!$K$4:$L$20</definedName>
    <definedName name="aiki_ken">[2]datos!$M$4:$N$20</definedName>
    <definedName name="ARS">'[1]Costos Estructura Centralizada'!#REF!</definedName>
    <definedName name="Asistente_Tecnico">'[1]Tabla de Salarios'!$B$17</definedName>
    <definedName name="ataque">[2]datos!$A$4:$B$20</definedName>
    <definedName name="CESANTIA">'[1]Costos Estructura Centralizada'!#REF!</definedName>
    <definedName name="COmponente_Administrativo">'[3]Parametros Generales'!$C$14</definedName>
    <definedName name="Dias_Lab">[4]Salarios!$B$30</definedName>
    <definedName name="Dias_Mes">'[5]Vehiculos - C Varios'!$B$11</definedName>
    <definedName name="FRV">'[3]Parametros Generales'!$C$9</definedName>
    <definedName name="INFOTEP">'[1]Costos Estructura Centralizada'!#REF!</definedName>
    <definedName name="ITBIS">'[3]Parametros Generales'!$C$18</definedName>
    <definedName name="katame_wasa">[2]datos!$E$4:$F$20</definedName>
    <definedName name="ken_wasa">[2]datos!$I$4:$J$20</definedName>
    <definedName name="Margen_de_Beneficio">'[3]Parametros Generales'!$C$22</definedName>
    <definedName name="Meses_Financiamiento_Operacion">'[3]Parametros Generales'!$C$19</definedName>
    <definedName name="nage_wasa">[2]datos!$C$4:$D$20</definedName>
    <definedName name="PC">[6]OBS!#REF!</definedName>
    <definedName name="PDOS">[6]OBS!#REF!</definedName>
    <definedName name="PM">[6]OBS!#REF!</definedName>
    <definedName name="PREAVISO">'[1]Costos Estructura Centralizada'!#REF!</definedName>
    <definedName name="_xlnm.Print_Area" localSheetId="0">'Costo Estimado rev'!$A$1:$AA$60</definedName>
    <definedName name="PUNO">[6]OBS!#REF!</definedName>
    <definedName name="randori">[2]datos!$G$4:$H$20</definedName>
    <definedName name="RL">'[1]Costos Estructura Centralizada'!#REF!</definedName>
    <definedName name="Salario_Liniero_I_MT">'[1]Tabla de Salarios'!$B$10</definedName>
    <definedName name="Salario_Liniero_II_MT">'[1]Tabla de Salarios'!$B$11</definedName>
    <definedName name="tasa">#REF!</definedName>
    <definedName name="Tasa_Financiamiento_0km">'[3]Parametros Generales'!$C$12</definedName>
    <definedName name="Tasa_Financiamiento_Comercial">'[3]Parametros Generales'!$C$13</definedName>
    <definedName name="tasa_vieja">#REF!</definedName>
    <definedName name="VACACIONES">'[1]Costos Estructura Centralizada'!#REF!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H41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I41" i="2" l="1"/>
  <c r="H35" i="2" l="1"/>
  <c r="I35" i="2" s="1"/>
  <c r="H38" i="2"/>
  <c r="I38" i="2" s="1"/>
  <c r="H40" i="2"/>
  <c r="I40" i="2" s="1"/>
  <c r="H27" i="2"/>
  <c r="I27" i="2" s="1"/>
  <c r="H14" i="2" l="1"/>
  <c r="I14" i="2" s="1"/>
  <c r="H16" i="2"/>
  <c r="H17" i="2"/>
  <c r="H18" i="2"/>
  <c r="I18" i="2" s="1"/>
  <c r="H19" i="2"/>
  <c r="I19" i="2" s="1"/>
  <c r="H26" i="2"/>
  <c r="H21" i="2"/>
  <c r="H23" i="2"/>
  <c r="H24" i="2"/>
  <c r="I24" i="2" s="1"/>
  <c r="H15" i="2"/>
  <c r="I15" i="2" s="1"/>
  <c r="H25" i="2"/>
  <c r="I25" i="2" s="1"/>
  <c r="H28" i="2"/>
  <c r="I28" i="2" s="1"/>
  <c r="H22" i="2"/>
  <c r="H29" i="2"/>
  <c r="I29" i="2" s="1"/>
  <c r="H20" i="2"/>
  <c r="H30" i="2"/>
  <c r="I30" i="2" s="1"/>
  <c r="I17" i="2" l="1"/>
  <c r="I16" i="2"/>
  <c r="I23" i="2"/>
  <c r="I22" i="2"/>
  <c r="I26" i="2"/>
  <c r="I20" i="2"/>
  <c r="I21" i="2"/>
  <c r="K13" i="2"/>
  <c r="T13" i="2"/>
  <c r="U13" i="2"/>
  <c r="V13" i="2"/>
  <c r="H13" i="2"/>
  <c r="W13" i="2"/>
  <c r="X13" i="2"/>
  <c r="S13" i="2"/>
  <c r="Y13" i="2"/>
  <c r="Z13" i="2"/>
  <c r="AA13" i="2"/>
  <c r="L13" i="2"/>
  <c r="M13" i="2"/>
  <c r="N13" i="2"/>
  <c r="O13" i="2"/>
  <c r="P13" i="2"/>
  <c r="Q13" i="2"/>
  <c r="R13" i="2"/>
  <c r="I13" i="2" l="1"/>
  <c r="H37" i="2" l="1"/>
  <c r="I37" i="2" s="1"/>
  <c r="H34" i="2"/>
  <c r="I34" i="2" s="1"/>
  <c r="A33" i="2"/>
  <c r="A43" i="2" l="1"/>
  <c r="A44" i="2" s="1"/>
  <c r="A45" i="2" s="1"/>
  <c r="H36" i="2" l="1"/>
  <c r="I36" i="2" l="1"/>
  <c r="H39" i="2" l="1"/>
  <c r="H33" i="2" l="1"/>
  <c r="K33" i="2" l="1"/>
  <c r="P33" i="2" l="1"/>
  <c r="O33" i="2"/>
  <c r="M33" i="2"/>
  <c r="U33" i="2"/>
  <c r="Y33" i="2"/>
  <c r="W33" i="2"/>
  <c r="R33" i="2"/>
  <c r="L33" i="2"/>
  <c r="N33" i="2"/>
  <c r="T33" i="2"/>
  <c r="Q33" i="2"/>
  <c r="AA33" i="2"/>
  <c r="X33" i="2"/>
  <c r="V33" i="2"/>
  <c r="Z33" i="2"/>
  <c r="S33" i="2"/>
  <c r="I39" i="2" l="1"/>
  <c r="I33" i="2" s="1"/>
  <c r="F45" i="2"/>
  <c r="F46" i="2"/>
  <c r="F44" i="2"/>
  <c r="H46" i="2" l="1"/>
  <c r="I46" i="2"/>
  <c r="H44" i="2"/>
  <c r="I44" i="2"/>
  <c r="H45" i="2"/>
  <c r="I45" i="2"/>
  <c r="Y43" i="2" l="1"/>
  <c r="Y49" i="2" s="1"/>
  <c r="AA43" i="2"/>
  <c r="AA49" i="2" s="1"/>
  <c r="N43" i="2"/>
  <c r="N49" i="2" s="1"/>
  <c r="L43" i="2"/>
  <c r="L49" i="2" s="1"/>
  <c r="P43" i="2"/>
  <c r="P49" i="2" s="1"/>
  <c r="U43" i="2"/>
  <c r="U49" i="2" s="1"/>
  <c r="M43" i="2"/>
  <c r="M49" i="2" s="1"/>
  <c r="W43" i="2"/>
  <c r="W49" i="2" s="1"/>
  <c r="H43" i="2"/>
  <c r="Q43" i="2"/>
  <c r="Q49" i="2" s="1"/>
  <c r="X43" i="2"/>
  <c r="X49" i="2" s="1"/>
  <c r="Z43" i="2"/>
  <c r="Z49" i="2" s="1"/>
  <c r="S43" i="2"/>
  <c r="S49" i="2" s="1"/>
  <c r="V43" i="2"/>
  <c r="V49" i="2" s="1"/>
  <c r="T43" i="2"/>
  <c r="T49" i="2" s="1"/>
  <c r="O43" i="2"/>
  <c r="O49" i="2" s="1"/>
  <c r="I43" i="2"/>
  <c r="R43" i="2"/>
  <c r="R49" i="2" s="1"/>
  <c r="K43" i="2"/>
  <c r="K49" i="2" l="1"/>
  <c r="K50" i="2" s="1"/>
  <c r="K51" i="2" s="1"/>
  <c r="K52" i="2" s="1"/>
</calcChain>
</file>

<file path=xl/sharedStrings.xml><?xml version="1.0" encoding="utf-8"?>
<sst xmlns="http://schemas.openxmlformats.org/spreadsheetml/2006/main" count="99" uniqueCount="77">
  <si>
    <t>Las celdas azules deben ser llenadas con un porcentaje, algunas pueden tener porcentaje cero.</t>
  </si>
  <si>
    <t>Fase I: Supervisión durante la Construcción</t>
  </si>
  <si>
    <t>Fase II: Cierre de Obra</t>
  </si>
  <si>
    <t>Unidad</t>
  </si>
  <si>
    <t>Cantidad</t>
  </si>
  <si>
    <t>Precio unitario</t>
  </si>
  <si>
    <t>Cargas Sociales (%)</t>
  </si>
  <si>
    <t>Sub Total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</si>
  <si>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</si>
  <si>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</si>
  <si>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</si>
  <si>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</si>
  <si>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</si>
  <si>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</si>
  <si>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</si>
  <si>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</si>
  <si>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</si>
  <si>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</si>
  <si>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</si>
  <si>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</si>
  <si>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</si>
  <si>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</si>
  <si>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</si>
  <si>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Personal Propuesto</t>
  </si>
  <si>
    <t>Persona</t>
  </si>
  <si>
    <t>Gerente de Supervisores de Obra</t>
  </si>
  <si>
    <t>Materiales, equipos y facilidades</t>
  </si>
  <si>
    <t>Viáticos, dieta y comunicaciones móviles del personal</t>
  </si>
  <si>
    <t>Mes</t>
  </si>
  <si>
    <t>Und-Mes</t>
  </si>
  <si>
    <t>PA</t>
  </si>
  <si>
    <t>Gastos Oficina de Obra</t>
  </si>
  <si>
    <t>Transporte de Contenedores y Baños</t>
  </si>
  <si>
    <t>Elaboracion de Planillas de Evaluación e Informes</t>
  </si>
  <si>
    <t>Indirectos</t>
  </si>
  <si>
    <t>Beneficio y Responsabilidad</t>
  </si>
  <si>
    <t>Gastos administrativos oficina principal</t>
  </si>
  <si>
    <t>SUBTOTAL POR MES</t>
  </si>
  <si>
    <t>SUBTOTAL SUPERVISION</t>
  </si>
  <si>
    <t>ITBIS</t>
  </si>
  <si>
    <t>TOTAL GENERAL DE LA OFERTA</t>
  </si>
  <si>
    <t>NOTA</t>
  </si>
  <si>
    <t>Las celdas verdes deben ser llenada con el factor de carga social +1</t>
  </si>
  <si>
    <t>Seguros y Fianzas</t>
  </si>
  <si>
    <t>Mes 16</t>
  </si>
  <si>
    <t>Mes 17</t>
  </si>
  <si>
    <t>Camionetas Doble Cabina.</t>
  </si>
  <si>
    <t>Equipos de protección personal</t>
  </si>
  <si>
    <t>Tiempo Servicio (mes)</t>
  </si>
  <si>
    <t>Tiempo / frecuencia</t>
  </si>
  <si>
    <t>Costos</t>
  </si>
  <si>
    <t>Bajo ningún concepto las formulas pueden ser modificadas, so pena de descalificación.</t>
  </si>
  <si>
    <t>Ítem</t>
  </si>
  <si>
    <t>Posición</t>
  </si>
  <si>
    <t>Viaje</t>
  </si>
  <si>
    <t>Encargado de Gestión Ambiental y Seguridad Industrial</t>
  </si>
  <si>
    <t>Queda entendido que todos los ITEM no listados expresamente en este Presupuesto Base, están considerados dentro de los ítem: Gastos oficina de obra (2.04) y Gastos administrativos oficina principal (3.2), por lo que el oferente/proponente no podrá reclamar montos adicionales a los no incluidos en su propuesta.</t>
  </si>
  <si>
    <t>Director General de Supervisora de Obra</t>
  </si>
  <si>
    <t>Supervisor de Obra Civil y Edificaciones</t>
  </si>
  <si>
    <t>Encargado de Control de Costos, Presupuestos, Cubicaciones y Programación.</t>
  </si>
  <si>
    <t>Supervisor de Terminaciones</t>
  </si>
  <si>
    <t>Supervisor de Instalaciones Hidrosanitarias, Gas y Contra-Incendios</t>
  </si>
  <si>
    <t>Supervisor de Instalaciones Electricas y Comunicaciones</t>
  </si>
  <si>
    <t>Fase I: Pre-Construcción</t>
  </si>
  <si>
    <t>Supervisor de Gestión y Control de Calidad</t>
  </si>
  <si>
    <t>Arquitecto</t>
  </si>
  <si>
    <t>Brigada para Control Topografico y Fotografías Aéreas</t>
  </si>
  <si>
    <t>Agrimensor</t>
  </si>
  <si>
    <t>Encargado de Obra Civil, Edificaciones y Terminaciones</t>
  </si>
  <si>
    <t>Supervisor de Control de Tiempos y Programacion</t>
  </si>
  <si>
    <t>Encargado de Arquitectura</t>
  </si>
  <si>
    <t>Supervisor de control de costos y mediciones</t>
  </si>
  <si>
    <t>Coordinador de Presupuestos, Cubicaciones y Programaciones</t>
  </si>
  <si>
    <t>Supervisor de Instalaciones Electromecánicas</t>
  </si>
  <si>
    <t>Supervisión Pruebas en Fabrica (FAT) para Equipos Electricos y Mecánicos</t>
  </si>
  <si>
    <t>Total (HxE)</t>
  </si>
  <si>
    <t>LISTADO DE PARTIDAS DE SUPERVISION DE LA CONSTRUCCION DEL HOTEL LOTE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</si>
</sst>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7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theme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10" fontId="2" fillId="4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0" xfId="2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2" fillId="5" borderId="2" xfId="2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167" fontId="4" fillId="6" borderId="2" xfId="1" applyNumberFormat="1" applyFont="1" applyFill="1" applyBorder="1" applyAlignment="1">
      <alignment horizontal="center" vertical="center"/>
    </xf>
    <xf numFmtId="10" fontId="2" fillId="7" borderId="2" xfId="2" applyNumberFormat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2" fontId="2" fillId="0" borderId="2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3B5B9883-642B-4FFE-97D9-1C9EC34504E1}"/>
    <cellStyle name="Normal 2 2" xfId="5" xr:uid="{A9D194EC-9D80-42B7-A3F3-6F40785D6B3C}"/>
    <cellStyle name="Percent" xfId="2" builtinId="5"/>
    <cellStyle name="Porcentaje 2" xfId="4" xr:uid="{3C5FFDCA-E469-4A37-860C-0178C2ED9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microsoft.com/office/2017/10/relationships/person" Target="persons/perso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24765</xdr:rowOff>
    </xdr:from>
    <xdr:to>
      <xdr:col>1</xdr:col>
      <xdr:colOff>3009909</xdr:colOff>
      <xdr:row>5</xdr:row>
      <xdr:rowOff>105122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1AB949F-8326-4EB9-9717-E3730BE0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"/>
          <a:ext cx="3676659" cy="766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1\Reporte%20de%20Trabajos%202021\Solicitud%20de%20revision%20de%20costos%20contratos\Modelo%20de%20gastos%20referenciales%20Lotes%20SACD%20Licitacion%202018-2020%20(Analisis%20de%20Ajuste%20por%20Incremento%20salario%20minimo%202019).xlsx?8605BC4D" TargetMode="External"/><Relationship Id="rId1" Type="http://schemas.openxmlformats.org/officeDocument/2006/relationships/externalLinkPath" Target="file:///\\8605BC4D\Modelo%20de%20gastos%20referenciales%20Lotes%20SACD%20Licitacion%202018-2020%20(Analisis%20de%20Ajuste%20por%20Incremento%20salario%20minimo%20201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Personal/Aikido/Cuadro%20Tecnicas%2004022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2\Proceso%20Licitaci&#243;n%20servicios%20GSE%202022\Doc.%20Licitacion%20final%20servicios%20Operativos%20GSE%202022\Revisi&#243;n%20Costos%20Licitacion%20Servicios\Resumen%20propuestas%20revision%20de%20costos%20contratos%202022.xlsx?49AF0CA1" TargetMode="External"/><Relationship Id="rId1" Type="http://schemas.openxmlformats.org/officeDocument/2006/relationships/externalLinkPath" Target="file:///\\49AF0CA1\Resumen%20propuestas%20revision%20de%20costos%20contrat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vel.cano\Documents\Subgerencia%20de%20Gestion%20de%20Calidad%20y%20Control%20Logistico\Planificacion\Planificacion%20y%20PPto%202014\Costos\Modelo%20de%20Brigadas%20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.cano/AppData/Local/Microsoft/Windows/INetCache/Content.Outlook/7OPJT37Z/Modelo%20de%20Brigadas%20Gem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urillo/Mis%20documentos/PROYECTOS%20SINERCON/CAPCANA/Golden%20Bear/Propuesta%20presupuesto%20Golden%20Bear%20V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cruzada"/>
      <sheetName val="Proyeccion Mensual 2018"/>
      <sheetName val="Tabla de Salarios"/>
      <sheetName val="Precios Base"/>
      <sheetName val="Parametros Generales"/>
      <sheetName val="Costos Estructura Centralizada"/>
      <sheetName val="Tabla de vehiculos"/>
      <sheetName val="Resumen General de Elementos"/>
      <sheetName val="Elementos Lotes 13-14-15-16"/>
      <sheetName val="Modelo de Operacion"/>
      <sheetName val="Unidades Lotes 13-14-15"/>
      <sheetName val="Esquema Operativo"/>
      <sheetName val="Frecuencias en Lotes"/>
      <sheetName val="Costo Anual por Provincia"/>
      <sheetName val="Costos Lotes 13-14-15 anual"/>
      <sheetName val="Segmentacion de Costos"/>
      <sheetName val="Brigada Motorizada"/>
      <sheetName val="Brigada Furgoneta BT"/>
      <sheetName val="Brigada Furgoneta BT 24 horas"/>
      <sheetName val="Brigada MT BT 4x2"/>
      <sheetName val="Brigada MT BT 4x2 24 horas"/>
      <sheetName val="Vehiculo MT BT 4x2 "/>
      <sheetName val="Vehiculo Carro EDE SCh Scom"/>
      <sheetName val="Vehiculo Carro EDE SCh Ccom"/>
      <sheetName val="Vehiculo Camioneta EDE SCh Scom"/>
      <sheetName val="Vehiculo CamionetaEDE SCh Ccomb"/>
      <sheetName val="Brigada MT BT 4x4"/>
      <sheetName val="Brigada Canasto Ligero 24 Horas"/>
      <sheetName val="Brigada Canasto Ligero MT BT"/>
      <sheetName val="Brigada Canasto ExtraligeroMTBT"/>
      <sheetName val="Canasto Ligero MT BT"/>
      <sheetName val="Canasto Ligero MT BT 24 Horas"/>
      <sheetName val="BrigadaCanasto Semipesado MTBT"/>
      <sheetName val="Brigada Canasto Pesado"/>
      <sheetName val="Canasto Semipesado MT BT"/>
      <sheetName val="Canasto Semipesado MTBT 24horas"/>
      <sheetName val="Brigada Camion Cama lisa MT BT"/>
      <sheetName val="Camion Cama lisa (vehiculo)"/>
      <sheetName val="Vehiculo De Supervision"/>
      <sheetName val="Tecnico Liniero I MT BT"/>
      <sheetName val="Tecnico Liniero II MT BT"/>
      <sheetName val="Asistente Tecnico"/>
      <sheetName val="Factores de Rotacion"/>
      <sheetName val="Personal "/>
      <sheetName val="Modelo de gastos referenciales "/>
    </sheetNames>
    <sheetDataSet>
      <sheetData sheetId="0"/>
      <sheetData sheetId="1"/>
      <sheetData sheetId="2">
        <row r="10">
          <cell r="B10">
            <v>22942.5</v>
          </cell>
        </row>
        <row r="11">
          <cell r="B11">
            <v>22087.5</v>
          </cell>
        </row>
        <row r="17">
          <cell r="B17">
            <v>25991.999999999996</v>
          </cell>
        </row>
      </sheetData>
      <sheetData sheetId="3"/>
      <sheetData sheetId="4">
        <row r="6">
          <cell r="C6">
            <v>40</v>
          </cell>
        </row>
      </sheetData>
      <sheetData sheetId="5">
        <row r="19">
          <cell r="D19">
            <v>0.11632040103690615</v>
          </cell>
        </row>
      </sheetData>
      <sheetData sheetId="6">
        <row r="7">
          <cell r="E7">
            <v>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nica"/>
      <sheetName val="datos"/>
    </sheetNames>
    <sheetDataSet>
      <sheetData sheetId="0"/>
      <sheetData sheetId="1">
        <row r="4">
          <cell r="A4">
            <v>0</v>
          </cell>
          <cell r="C4">
            <v>0</v>
          </cell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A5">
            <v>1</v>
          </cell>
          <cell r="B5" t="str">
            <v>Shomen-Uchi</v>
          </cell>
          <cell r="C5">
            <v>1</v>
          </cell>
          <cell r="D5" t="str">
            <v>Irimi-Nage</v>
          </cell>
          <cell r="E5">
            <v>1</v>
          </cell>
          <cell r="F5" t="str">
            <v>Ikkyo</v>
          </cell>
          <cell r="G5">
            <v>1</v>
          </cell>
          <cell r="H5" t="str">
            <v>Futari-Tori</v>
          </cell>
          <cell r="I5">
            <v>1</v>
          </cell>
          <cell r="J5" t="str">
            <v>Tanto-Tori</v>
          </cell>
          <cell r="K5">
            <v>1</v>
          </cell>
          <cell r="L5" t="str">
            <v>31 Jo Kata</v>
          </cell>
          <cell r="M5">
            <v>1</v>
          </cell>
          <cell r="N5" t="str">
            <v>Corte 4 Direcciones</v>
          </cell>
        </row>
        <row r="6">
          <cell r="A6">
            <v>2</v>
          </cell>
          <cell r="B6" t="str">
            <v>Yokomen-Uchi</v>
          </cell>
          <cell r="C6">
            <v>2</v>
          </cell>
          <cell r="D6" t="str">
            <v>Kokyu-Nage</v>
          </cell>
          <cell r="E6">
            <v>2</v>
          </cell>
          <cell r="F6" t="str">
            <v>Nikyo</v>
          </cell>
          <cell r="G6">
            <v>2</v>
          </cell>
          <cell r="I6">
            <v>2</v>
          </cell>
          <cell r="J6" t="str">
            <v>Jo-Tori</v>
          </cell>
          <cell r="K6">
            <v>2</v>
          </cell>
          <cell r="L6" t="str">
            <v>20 Jo Suburi</v>
          </cell>
          <cell r="M6">
            <v>2</v>
          </cell>
          <cell r="N6" t="str">
            <v>Corte 8 Direcciones</v>
          </cell>
        </row>
        <row r="7">
          <cell r="A7">
            <v>3</v>
          </cell>
          <cell r="B7" t="str">
            <v>Munne-Tsuki</v>
          </cell>
          <cell r="C7">
            <v>3</v>
          </cell>
          <cell r="D7" t="str">
            <v>Shiho-Nage</v>
          </cell>
          <cell r="E7">
            <v>3</v>
          </cell>
          <cell r="F7" t="str">
            <v>Sankyo</v>
          </cell>
          <cell r="G7">
            <v>3</v>
          </cell>
          <cell r="I7">
            <v>3</v>
          </cell>
          <cell r="J7" t="str">
            <v>Tachi-Tori</v>
          </cell>
          <cell r="K7">
            <v>3</v>
          </cell>
          <cell r="L7" t="str">
            <v>10 Kumi-Jo</v>
          </cell>
          <cell r="M7">
            <v>3</v>
          </cell>
          <cell r="N7" t="str">
            <v>7 Ken Suburi</v>
          </cell>
        </row>
        <row r="8">
          <cell r="A8">
            <v>4</v>
          </cell>
          <cell r="B8" t="str">
            <v>Tsuki</v>
          </cell>
          <cell r="C8">
            <v>4</v>
          </cell>
          <cell r="D8" t="str">
            <v>Kaiten-Nage</v>
          </cell>
          <cell r="E8">
            <v>4</v>
          </cell>
          <cell r="F8" t="str">
            <v>Yonkyo</v>
          </cell>
          <cell r="G8">
            <v>4</v>
          </cell>
          <cell r="I8">
            <v>4</v>
          </cell>
          <cell r="K8">
            <v>4</v>
          </cell>
          <cell r="L8" t="str">
            <v>13 Jo Awase</v>
          </cell>
          <cell r="M8">
            <v>4</v>
          </cell>
          <cell r="N8" t="str">
            <v>5 Ken Kumi-Tachi</v>
          </cell>
        </row>
        <row r="9">
          <cell r="A9">
            <v>5</v>
          </cell>
          <cell r="B9" t="str">
            <v>Katate-Tori</v>
          </cell>
          <cell r="C9">
            <v>5</v>
          </cell>
          <cell r="D9" t="str">
            <v>Uchi-Kaiten-Nage</v>
          </cell>
          <cell r="E9">
            <v>5</v>
          </cell>
          <cell r="F9" t="str">
            <v>Gokyo</v>
          </cell>
          <cell r="G9">
            <v>5</v>
          </cell>
          <cell r="I9">
            <v>5</v>
          </cell>
          <cell r="K9">
            <v>5</v>
          </cell>
          <cell r="M9">
            <v>5</v>
          </cell>
        </row>
        <row r="10">
          <cell r="A10">
            <v>6</v>
          </cell>
          <cell r="B10" t="str">
            <v>Kata-Tori</v>
          </cell>
          <cell r="C10">
            <v>6</v>
          </cell>
          <cell r="D10" t="str">
            <v>Soto-Kaiten-Nage</v>
          </cell>
          <cell r="E10">
            <v>6</v>
          </cell>
          <cell r="G10">
            <v>6</v>
          </cell>
          <cell r="I10">
            <v>6</v>
          </cell>
          <cell r="K10">
            <v>6</v>
          </cell>
          <cell r="M10">
            <v>6</v>
          </cell>
        </row>
        <row r="11">
          <cell r="A11">
            <v>7</v>
          </cell>
          <cell r="B11" t="str">
            <v>Muna-Tori</v>
          </cell>
          <cell r="C11">
            <v>7</v>
          </cell>
          <cell r="D11" t="str">
            <v>Koshi-Nage</v>
          </cell>
          <cell r="E11">
            <v>7</v>
          </cell>
          <cell r="G11">
            <v>7</v>
          </cell>
          <cell r="I11">
            <v>7</v>
          </cell>
          <cell r="K11">
            <v>7</v>
          </cell>
          <cell r="M11">
            <v>7</v>
          </cell>
        </row>
        <row r="12">
          <cell r="A12">
            <v>8</v>
          </cell>
          <cell r="B12" t="str">
            <v>Ryote-Tori</v>
          </cell>
          <cell r="C12">
            <v>8</v>
          </cell>
          <cell r="D12" t="str">
            <v>Tenchi-Nage</v>
          </cell>
          <cell r="E12">
            <v>8</v>
          </cell>
          <cell r="G12">
            <v>8</v>
          </cell>
          <cell r="I12">
            <v>8</v>
          </cell>
          <cell r="K12">
            <v>8</v>
          </cell>
          <cell r="M12">
            <v>8</v>
          </cell>
        </row>
        <row r="13">
          <cell r="A13">
            <v>9</v>
          </cell>
          <cell r="B13" t="str">
            <v>Ryokata-Tori</v>
          </cell>
          <cell r="C13">
            <v>9</v>
          </cell>
          <cell r="D13" t="str">
            <v>Kote-Gaeshi</v>
          </cell>
          <cell r="E13">
            <v>9</v>
          </cell>
          <cell r="G13">
            <v>9</v>
          </cell>
          <cell r="I13">
            <v>9</v>
          </cell>
          <cell r="K13">
            <v>9</v>
          </cell>
          <cell r="M13">
            <v>9</v>
          </cell>
        </row>
        <row r="14">
          <cell r="A14">
            <v>10</v>
          </cell>
          <cell r="B14" t="str">
            <v>Morote-Tori</v>
          </cell>
          <cell r="C14">
            <v>10</v>
          </cell>
          <cell r="D14" t="str">
            <v>Juji-Garami</v>
          </cell>
          <cell r="E14">
            <v>10</v>
          </cell>
          <cell r="G14">
            <v>10</v>
          </cell>
          <cell r="I14">
            <v>10</v>
          </cell>
          <cell r="K14">
            <v>10</v>
          </cell>
          <cell r="M14">
            <v>10</v>
          </cell>
        </row>
        <row r="15">
          <cell r="A15">
            <v>11</v>
          </cell>
          <cell r="B15" t="str">
            <v>Hiji-gime</v>
          </cell>
          <cell r="C15">
            <v>11</v>
          </cell>
          <cell r="D15" t="str">
            <v>Aiki-Otoshi</v>
          </cell>
          <cell r="E15">
            <v>11</v>
          </cell>
          <cell r="G15">
            <v>11</v>
          </cell>
          <cell r="I15">
            <v>11</v>
          </cell>
          <cell r="K15">
            <v>11</v>
          </cell>
          <cell r="M15">
            <v>11</v>
          </cell>
        </row>
        <row r="16">
          <cell r="A16">
            <v>12</v>
          </cell>
          <cell r="B16" t="str">
            <v>Ushiro Kubi-jime</v>
          </cell>
          <cell r="C16">
            <v>12</v>
          </cell>
          <cell r="D16" t="str">
            <v>Sumi-Otoshi</v>
          </cell>
          <cell r="E16">
            <v>12</v>
          </cell>
          <cell r="G16">
            <v>12</v>
          </cell>
          <cell r="I16">
            <v>12</v>
          </cell>
          <cell r="K16">
            <v>12</v>
          </cell>
          <cell r="M16">
            <v>12</v>
          </cell>
        </row>
        <row r="17">
          <cell r="A17">
            <v>13</v>
          </cell>
          <cell r="B17" t="str">
            <v>Ushiro Ryo-Kata-Tori</v>
          </cell>
          <cell r="C17">
            <v>13</v>
          </cell>
          <cell r="D17" t="str">
            <v>Aiki-Nage</v>
          </cell>
          <cell r="E17">
            <v>13</v>
          </cell>
          <cell r="G17">
            <v>13</v>
          </cell>
          <cell r="I17">
            <v>13</v>
          </cell>
          <cell r="K17">
            <v>13</v>
          </cell>
          <cell r="M17">
            <v>13</v>
          </cell>
        </row>
        <row r="18">
          <cell r="A18">
            <v>14</v>
          </cell>
          <cell r="B18" t="str">
            <v>Ushiro Eri-Tori</v>
          </cell>
          <cell r="C18">
            <v>14</v>
          </cell>
          <cell r="E18">
            <v>14</v>
          </cell>
          <cell r="G18">
            <v>14</v>
          </cell>
          <cell r="I18">
            <v>14</v>
          </cell>
          <cell r="K18">
            <v>14</v>
          </cell>
          <cell r="M18">
            <v>14</v>
          </cell>
        </row>
        <row r="19">
          <cell r="A19">
            <v>15</v>
          </cell>
          <cell r="B19" t="str">
            <v>Ushiro Ryo-Hiji-Tori</v>
          </cell>
          <cell r="C19">
            <v>15</v>
          </cell>
          <cell r="E19">
            <v>15</v>
          </cell>
          <cell r="G19">
            <v>15</v>
          </cell>
          <cell r="I19">
            <v>15</v>
          </cell>
          <cell r="K19">
            <v>15</v>
          </cell>
          <cell r="M19">
            <v>15</v>
          </cell>
        </row>
        <row r="20">
          <cell r="A20">
            <v>16</v>
          </cell>
          <cell r="B20" t="str">
            <v>Ushiro Ryo-Tekubi-Tori</v>
          </cell>
          <cell r="C20">
            <v>16</v>
          </cell>
          <cell r="E20">
            <v>16</v>
          </cell>
          <cell r="G20">
            <v>16</v>
          </cell>
          <cell r="I20">
            <v>16</v>
          </cell>
          <cell r="K20">
            <v>16</v>
          </cell>
          <cell r="M20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Brigada Camion peq 2022"/>
      <sheetName val="Costo Brigada control 2022  (2)"/>
      <sheetName val="Costo Brigada control 2022 "/>
      <sheetName val="Brigada MT BT 4x4"/>
      <sheetName val="Parametros Generales"/>
      <sheetName val="Parametros Generales (2)"/>
    </sheetNames>
    <sheetDataSet>
      <sheetData sheetId="0"/>
      <sheetData sheetId="1" refreshError="1"/>
      <sheetData sheetId="2" refreshError="1"/>
      <sheetData sheetId="3" refreshError="1"/>
      <sheetData sheetId="4">
        <row r="9">
          <cell r="C9">
            <v>0.02</v>
          </cell>
        </row>
        <row r="12">
          <cell r="C12">
            <v>0.11</v>
          </cell>
        </row>
        <row r="13">
          <cell r="C13">
            <v>0.16</v>
          </cell>
        </row>
        <row r="14">
          <cell r="C14">
            <v>0.11632040103690615</v>
          </cell>
        </row>
        <row r="18">
          <cell r="C18">
            <v>0.18</v>
          </cell>
        </row>
        <row r="19">
          <cell r="C19">
            <v>3</v>
          </cell>
        </row>
        <row r="22">
          <cell r="C22">
            <v>0.15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0">
          <cell r="B30">
            <v>23.83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  <sheetName val="Costos laborale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>
            <v>30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"/>
      <sheetName val="F.M."/>
      <sheetName val="CostosUnit"/>
      <sheetName val="Asigna"/>
      <sheetName val="CostosTotales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83C0-1689-4848-8A59-0F78F2B6FE36}">
  <sheetPr codeName="Sheet1">
    <tabColor rgb="FF00B050"/>
    <pageSetUpPr fitToPage="1"/>
  </sheetPr>
  <dimension ref="A4:AC93"/>
  <sheetViews>
    <sheetView showGridLines="0" tabSelected="1" zoomScale="85" zoomScaleNormal="85" zoomScaleSheetLayoutView="100" workbookViewId="0">
      <selection activeCell="D8" sqref="D8"/>
    </sheetView>
  </sheetViews>
  <sheetFormatPr defaultColWidth="9.109375" defaultRowHeight="13.8" x14ac:dyDescent="0.3"/>
  <cols>
    <col min="1" max="1" width="9.6640625" style="1" customWidth="1"/>
    <col min="2" max="2" width="60.5546875" style="1" customWidth="1"/>
    <col min="3" max="3" width="13.33203125" style="3" customWidth="1"/>
    <col min="4" max="4" width="11.5546875" style="3" customWidth="1"/>
    <col min="5" max="5" width="15" style="3" customWidth="1"/>
    <col min="6" max="6" width="14.44140625" style="1" customWidth="1"/>
    <col min="7" max="7" width="13.33203125" style="3" bestFit="1" customWidth="1"/>
    <col min="8" max="9" width="16.6640625" style="1" customWidth="1"/>
    <col min="10" max="10" width="1.5546875" style="1" customWidth="1"/>
    <col min="11" max="11" width="15" style="1" bestFit="1" customWidth="1"/>
    <col min="12" max="27" width="12.77734375" style="1" bestFit="1" customWidth="1"/>
    <col min="28" max="28" width="15.6640625" style="1" bestFit="1" customWidth="1"/>
    <col min="29" max="29" width="15.33203125" style="1" bestFit="1" customWidth="1"/>
    <col min="30" max="16384" width="9.109375" style="1"/>
  </cols>
  <sheetData>
    <row r="4" spans="1:29" x14ac:dyDescent="0.3">
      <c r="B4" s="2"/>
    </row>
    <row r="5" spans="1:29" x14ac:dyDescent="0.3">
      <c r="A5" s="2"/>
      <c r="B5" s="2"/>
      <c r="K5" s="4"/>
    </row>
    <row r="6" spans="1:29" x14ac:dyDescent="0.3">
      <c r="A6" s="5"/>
    </row>
    <row r="7" spans="1:29" x14ac:dyDescent="0.25">
      <c r="A7" s="6" t="s">
        <v>76</v>
      </c>
    </row>
    <row r="8" spans="1:29" x14ac:dyDescent="0.3">
      <c r="A8" s="7" t="s">
        <v>0</v>
      </c>
      <c r="G8" s="32"/>
      <c r="R8" s="8"/>
    </row>
    <row r="9" spans="1:29" x14ac:dyDescent="0.3">
      <c r="A9" s="30" t="s">
        <v>42</v>
      </c>
    </row>
    <row r="10" spans="1:29" ht="41.4" x14ac:dyDescent="0.3">
      <c r="G10" s="33"/>
      <c r="K10" s="44" t="s">
        <v>63</v>
      </c>
      <c r="L10" s="53" t="s">
        <v>1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  <c r="AA10" s="38" t="s">
        <v>2</v>
      </c>
    </row>
    <row r="11" spans="1:29" ht="28.95" customHeight="1" x14ac:dyDescent="0.3">
      <c r="A11" s="9" t="s">
        <v>52</v>
      </c>
      <c r="B11" s="9" t="s">
        <v>53</v>
      </c>
      <c r="C11" s="9" t="s">
        <v>3</v>
      </c>
      <c r="D11" s="9" t="s">
        <v>4</v>
      </c>
      <c r="E11" s="10" t="s">
        <v>48</v>
      </c>
      <c r="F11" s="10" t="s">
        <v>5</v>
      </c>
      <c r="G11" s="10" t="s">
        <v>6</v>
      </c>
      <c r="H11" s="9" t="s">
        <v>7</v>
      </c>
      <c r="I11" s="9" t="s">
        <v>75</v>
      </c>
      <c r="K11" s="45" t="s">
        <v>8</v>
      </c>
      <c r="L11" s="11" t="s">
        <v>9</v>
      </c>
      <c r="M11" s="11" t="s">
        <v>10</v>
      </c>
      <c r="N11" s="11" t="s">
        <v>11</v>
      </c>
      <c r="O11" s="11" t="s">
        <v>12</v>
      </c>
      <c r="P11" s="11" t="s">
        <v>13</v>
      </c>
      <c r="Q11" s="11" t="s">
        <v>14</v>
      </c>
      <c r="R11" s="11" t="s">
        <v>15</v>
      </c>
      <c r="S11" s="11" t="s">
        <v>16</v>
      </c>
      <c r="T11" s="11" t="s">
        <v>17</v>
      </c>
      <c r="U11" s="11" t="s">
        <v>18</v>
      </c>
      <c r="V11" s="11" t="s">
        <v>19</v>
      </c>
      <c r="W11" s="11" t="s">
        <v>20</v>
      </c>
      <c r="X11" s="11" t="s">
        <v>21</v>
      </c>
      <c r="Y11" s="11" t="s">
        <v>22</v>
      </c>
      <c r="Z11" s="11" t="s">
        <v>44</v>
      </c>
      <c r="AA11" s="12" t="s">
        <v>45</v>
      </c>
    </row>
    <row r="12" spans="1:29" x14ac:dyDescent="0.3">
      <c r="A12" s="13"/>
      <c r="B12" s="13"/>
      <c r="C12" s="13"/>
      <c r="D12" s="13"/>
      <c r="E12" s="13"/>
      <c r="F12" s="14"/>
      <c r="G12" s="14"/>
      <c r="H12" s="13"/>
      <c r="I12" s="13"/>
    </row>
    <row r="13" spans="1:29" s="16" customFormat="1" x14ac:dyDescent="0.3">
      <c r="A13" s="15">
        <v>1</v>
      </c>
      <c r="B13" s="16" t="s">
        <v>23</v>
      </c>
      <c r="C13" s="13"/>
      <c r="D13" s="13"/>
      <c r="E13" s="13"/>
      <c r="F13" s="14"/>
      <c r="G13" s="14"/>
      <c r="H13" s="13">
        <f>SUM(H14:H30)</f>
        <v>0</v>
      </c>
      <c r="I13" s="13">
        <f>SUM(I14:I30)</f>
        <v>0</v>
      </c>
      <c r="K13" s="17">
        <f t="shared" ref="K13:AA13" si="0">SUMPRODUCT($H$14:$H$30,K14:K30)</f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7">
        <f t="shared" si="0"/>
        <v>0</v>
      </c>
      <c r="U13" s="17">
        <f t="shared" si="0"/>
        <v>0</v>
      </c>
      <c r="V13" s="17">
        <f t="shared" si="0"/>
        <v>0</v>
      </c>
      <c r="W13" s="17">
        <f t="shared" si="0"/>
        <v>0</v>
      </c>
      <c r="X13" s="17">
        <f t="shared" si="0"/>
        <v>0</v>
      </c>
      <c r="Y13" s="17">
        <f t="shared" si="0"/>
        <v>0</v>
      </c>
      <c r="Z13" s="17">
        <f t="shared" si="0"/>
        <v>0</v>
      </c>
      <c r="AA13" s="17">
        <f t="shared" si="0"/>
        <v>0</v>
      </c>
      <c r="AB13" s="4"/>
      <c r="AC13" s="46"/>
    </row>
    <row r="14" spans="1:29" x14ac:dyDescent="0.3">
      <c r="A14" s="48">
        <f>+A13+0.01</f>
        <v>1.01</v>
      </c>
      <c r="B14" s="49" t="s">
        <v>57</v>
      </c>
      <c r="C14" s="20" t="s">
        <v>24</v>
      </c>
      <c r="D14" s="20">
        <v>1</v>
      </c>
      <c r="E14" s="42"/>
      <c r="F14" s="21"/>
      <c r="G14" s="40"/>
      <c r="H14" s="21">
        <f>G14*F14*D14</f>
        <v>0</v>
      </c>
      <c r="I14" s="21">
        <f t="shared" ref="I14:I30" si="1">+H14*E14</f>
        <v>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9" x14ac:dyDescent="0.3">
      <c r="A15" s="48">
        <f>+A14+0.01</f>
        <v>1.02</v>
      </c>
      <c r="B15" s="49" t="s">
        <v>25</v>
      </c>
      <c r="C15" s="20" t="s">
        <v>24</v>
      </c>
      <c r="D15" s="20">
        <v>1</v>
      </c>
      <c r="E15" s="42"/>
      <c r="F15" s="21"/>
      <c r="G15" s="40"/>
      <c r="H15" s="21">
        <f t="shared" ref="H15:H30" si="2">G15*F15*D15</f>
        <v>0</v>
      </c>
      <c r="I15" s="21">
        <f t="shared" si="1"/>
        <v>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9" ht="27.6" x14ac:dyDescent="0.3">
      <c r="A16" s="50">
        <f t="shared" ref="A16:A30" si="3">+A15+0.01</f>
        <v>1.03</v>
      </c>
      <c r="B16" s="51" t="s">
        <v>59</v>
      </c>
      <c r="C16" s="20" t="s">
        <v>24</v>
      </c>
      <c r="D16" s="20">
        <v>1</v>
      </c>
      <c r="E16" s="42"/>
      <c r="F16" s="21"/>
      <c r="G16" s="40"/>
      <c r="H16" s="21">
        <f t="shared" si="2"/>
        <v>0</v>
      </c>
      <c r="I16" s="21">
        <f t="shared" si="1"/>
        <v>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3">
      <c r="A17" s="50">
        <f t="shared" si="3"/>
        <v>1.04</v>
      </c>
      <c r="B17" s="51" t="s">
        <v>72</v>
      </c>
      <c r="C17" s="20" t="s">
        <v>24</v>
      </c>
      <c r="D17" s="20">
        <v>1</v>
      </c>
      <c r="E17" s="42"/>
      <c r="F17" s="21"/>
      <c r="G17" s="40"/>
      <c r="H17" s="21">
        <f t="shared" si="2"/>
        <v>0</v>
      </c>
      <c r="I17" s="21">
        <f t="shared" si="1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3">
      <c r="A18" s="50">
        <f t="shared" si="3"/>
        <v>1.05</v>
      </c>
      <c r="B18" s="49" t="s">
        <v>71</v>
      </c>
      <c r="C18" s="20" t="s">
        <v>24</v>
      </c>
      <c r="D18" s="20">
        <v>2</v>
      </c>
      <c r="E18" s="42"/>
      <c r="F18" s="21"/>
      <c r="G18" s="40"/>
      <c r="H18" s="21">
        <f t="shared" si="2"/>
        <v>0</v>
      </c>
      <c r="I18" s="21">
        <f t="shared" si="1"/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3">
      <c r="A19" s="50">
        <f t="shared" si="3"/>
        <v>1.06</v>
      </c>
      <c r="B19" s="49" t="s">
        <v>69</v>
      </c>
      <c r="C19" s="20" t="s">
        <v>24</v>
      </c>
      <c r="D19" s="20">
        <v>1</v>
      </c>
      <c r="E19" s="42"/>
      <c r="F19" s="21"/>
      <c r="G19" s="40"/>
      <c r="H19" s="21">
        <f t="shared" si="2"/>
        <v>0</v>
      </c>
      <c r="I19" s="21">
        <f t="shared" si="1"/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3">
      <c r="A20" s="50">
        <f t="shared" si="3"/>
        <v>1.07</v>
      </c>
      <c r="B20" s="51" t="s">
        <v>68</v>
      </c>
      <c r="C20" s="20" t="s">
        <v>24</v>
      </c>
      <c r="D20" s="20">
        <v>1</v>
      </c>
      <c r="E20" s="42"/>
      <c r="F20" s="21"/>
      <c r="G20" s="40"/>
      <c r="H20" s="21">
        <f t="shared" si="2"/>
        <v>0</v>
      </c>
      <c r="I20" s="21">
        <f t="shared" si="1"/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3">
      <c r="A21" s="50">
        <f t="shared" si="3"/>
        <v>1.08</v>
      </c>
      <c r="B21" s="51" t="s">
        <v>58</v>
      </c>
      <c r="C21" s="20" t="s">
        <v>24</v>
      </c>
      <c r="D21" s="20">
        <v>4</v>
      </c>
      <c r="E21" s="42"/>
      <c r="F21" s="21"/>
      <c r="G21" s="40"/>
      <c r="H21" s="21">
        <f t="shared" si="2"/>
        <v>0</v>
      </c>
      <c r="I21" s="21">
        <f t="shared" si="1"/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3">
      <c r="A22" s="50">
        <f t="shared" si="3"/>
        <v>1.0900000000000001</v>
      </c>
      <c r="B22" s="51" t="s">
        <v>60</v>
      </c>
      <c r="C22" s="20" t="s">
        <v>24</v>
      </c>
      <c r="D22" s="20">
        <v>4</v>
      </c>
      <c r="E22" s="42"/>
      <c r="F22" s="21"/>
      <c r="G22" s="40"/>
      <c r="H22" s="21">
        <f>G22*F22*D22</f>
        <v>0</v>
      </c>
      <c r="I22" s="21">
        <f t="shared" si="1"/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3">
      <c r="A23" s="48">
        <f t="shared" si="3"/>
        <v>1.1000000000000001</v>
      </c>
      <c r="B23" s="51" t="s">
        <v>62</v>
      </c>
      <c r="C23" s="20" t="s">
        <v>24</v>
      </c>
      <c r="D23" s="20">
        <v>1</v>
      </c>
      <c r="E23" s="42"/>
      <c r="F23" s="21"/>
      <c r="G23" s="40"/>
      <c r="H23" s="21">
        <f t="shared" si="2"/>
        <v>0</v>
      </c>
      <c r="I23" s="21">
        <f t="shared" si="1"/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3">
      <c r="A24" s="50">
        <f t="shared" si="3"/>
        <v>1.1100000000000001</v>
      </c>
      <c r="B24" s="51" t="s">
        <v>73</v>
      </c>
      <c r="C24" s="20" t="s">
        <v>24</v>
      </c>
      <c r="D24" s="20">
        <v>1</v>
      </c>
      <c r="E24" s="42"/>
      <c r="F24" s="21"/>
      <c r="G24" s="40"/>
      <c r="H24" s="21">
        <f t="shared" si="2"/>
        <v>0</v>
      </c>
      <c r="I24" s="21">
        <f t="shared" si="1"/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27.6" x14ac:dyDescent="0.3">
      <c r="A25" s="50">
        <f t="shared" si="3"/>
        <v>1.1200000000000001</v>
      </c>
      <c r="B25" s="51" t="s">
        <v>61</v>
      </c>
      <c r="C25" s="20" t="s">
        <v>24</v>
      </c>
      <c r="D25" s="20">
        <v>1</v>
      </c>
      <c r="E25" s="42"/>
      <c r="F25" s="21"/>
      <c r="G25" s="40"/>
      <c r="H25" s="21">
        <f t="shared" si="2"/>
        <v>0</v>
      </c>
      <c r="I25" s="21">
        <f t="shared" si="1"/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3">
      <c r="A26" s="50">
        <f t="shared" si="3"/>
        <v>1.1300000000000001</v>
      </c>
      <c r="B26" s="51" t="s">
        <v>64</v>
      </c>
      <c r="C26" s="20" t="s">
        <v>24</v>
      </c>
      <c r="D26" s="20">
        <v>1</v>
      </c>
      <c r="E26" s="43"/>
      <c r="F26" s="21"/>
      <c r="G26" s="40"/>
      <c r="H26" s="21">
        <f>G26*F26*D26</f>
        <v>0</v>
      </c>
      <c r="I26" s="21">
        <f t="shared" si="1"/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3">
      <c r="A27" s="50">
        <f t="shared" si="3"/>
        <v>1.1400000000000001</v>
      </c>
      <c r="B27" s="51" t="s">
        <v>70</v>
      </c>
      <c r="C27" s="20" t="s">
        <v>24</v>
      </c>
      <c r="D27" s="20">
        <v>1</v>
      </c>
      <c r="E27" s="42"/>
      <c r="F27" s="21"/>
      <c r="G27" s="40"/>
      <c r="H27" s="21">
        <f t="shared" ref="H27" si="4">G27*F27*D27</f>
        <v>0</v>
      </c>
      <c r="I27" s="21">
        <f t="shared" si="1"/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3">
      <c r="A28" s="50">
        <f t="shared" si="3"/>
        <v>1.1500000000000001</v>
      </c>
      <c r="B28" s="51" t="s">
        <v>65</v>
      </c>
      <c r="C28" s="20" t="s">
        <v>24</v>
      </c>
      <c r="D28" s="20">
        <v>1</v>
      </c>
      <c r="E28" s="42"/>
      <c r="F28" s="21"/>
      <c r="G28" s="40"/>
      <c r="H28" s="21">
        <f t="shared" si="2"/>
        <v>0</v>
      </c>
      <c r="I28" s="21">
        <f t="shared" si="1"/>
        <v>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3">
      <c r="A29" s="18">
        <f t="shared" si="3"/>
        <v>1.1600000000000001</v>
      </c>
      <c r="B29" s="23" t="s">
        <v>55</v>
      </c>
      <c r="C29" s="20" t="s">
        <v>24</v>
      </c>
      <c r="D29" s="20">
        <v>1</v>
      </c>
      <c r="E29" s="42"/>
      <c r="F29" s="21"/>
      <c r="G29" s="40"/>
      <c r="H29" s="21">
        <f t="shared" si="2"/>
        <v>0</v>
      </c>
      <c r="I29" s="21">
        <f t="shared" si="1"/>
        <v>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3">
      <c r="A30" s="18">
        <f t="shared" si="3"/>
        <v>1.1700000000000002</v>
      </c>
      <c r="B30" s="23" t="s">
        <v>67</v>
      </c>
      <c r="C30" s="20" t="s">
        <v>24</v>
      </c>
      <c r="D30" s="20">
        <v>1</v>
      </c>
      <c r="E30" s="42"/>
      <c r="F30" s="21"/>
      <c r="G30" s="40"/>
      <c r="H30" s="21">
        <f t="shared" si="2"/>
        <v>0</v>
      </c>
      <c r="I30" s="21">
        <f t="shared" si="1"/>
        <v>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3">
      <c r="A31" s="18"/>
      <c r="B31" s="23"/>
      <c r="C31" s="20"/>
      <c r="D31" s="20"/>
      <c r="E31" s="4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x14ac:dyDescent="0.3">
      <c r="A32" s="18"/>
      <c r="B32" s="23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9" s="16" customFormat="1" x14ac:dyDescent="0.3">
      <c r="A33" s="15">
        <f>A13+1</f>
        <v>2</v>
      </c>
      <c r="B33" s="16" t="s">
        <v>26</v>
      </c>
      <c r="C33" s="15"/>
      <c r="D33" s="15"/>
      <c r="E33" s="15" t="s">
        <v>49</v>
      </c>
      <c r="F33" s="17"/>
      <c r="G33" s="34"/>
      <c r="H33" s="13">
        <f>SUM(H34:H41)</f>
        <v>0</v>
      </c>
      <c r="I33" s="13">
        <f>SUM(I34:I41)</f>
        <v>0</v>
      </c>
      <c r="K33" s="17">
        <f>SUMPRODUCT($H$34:$H$42,K34:K42)</f>
        <v>0</v>
      </c>
      <c r="L33" s="17">
        <f t="shared" ref="L33:AA33" si="5">SUMPRODUCT($H$34:$H$42,L34:L42)</f>
        <v>0</v>
      </c>
      <c r="M33" s="17">
        <f t="shared" si="5"/>
        <v>0</v>
      </c>
      <c r="N33" s="17">
        <f t="shared" si="5"/>
        <v>0</v>
      </c>
      <c r="O33" s="17">
        <f t="shared" si="5"/>
        <v>0</v>
      </c>
      <c r="P33" s="17">
        <f t="shared" si="5"/>
        <v>0</v>
      </c>
      <c r="Q33" s="17">
        <f t="shared" si="5"/>
        <v>0</v>
      </c>
      <c r="R33" s="17">
        <f t="shared" si="5"/>
        <v>0</v>
      </c>
      <c r="S33" s="17">
        <f t="shared" si="5"/>
        <v>0</v>
      </c>
      <c r="T33" s="17">
        <f t="shared" si="5"/>
        <v>0</v>
      </c>
      <c r="U33" s="17">
        <f t="shared" si="5"/>
        <v>0</v>
      </c>
      <c r="V33" s="17">
        <f t="shared" si="5"/>
        <v>0</v>
      </c>
      <c r="W33" s="17">
        <f t="shared" si="5"/>
        <v>0</v>
      </c>
      <c r="X33" s="17">
        <f t="shared" si="5"/>
        <v>0</v>
      </c>
      <c r="Y33" s="17">
        <f t="shared" si="5"/>
        <v>0</v>
      </c>
      <c r="Z33" s="17">
        <f t="shared" si="5"/>
        <v>0</v>
      </c>
      <c r="AA33" s="17">
        <f t="shared" si="5"/>
        <v>0</v>
      </c>
      <c r="AB33" s="4"/>
    </row>
    <row r="34" spans="1:29" x14ac:dyDescent="0.3">
      <c r="A34" s="18">
        <v>2.0099999999999998</v>
      </c>
      <c r="B34" s="19" t="s">
        <v>46</v>
      </c>
      <c r="C34" s="20" t="s">
        <v>29</v>
      </c>
      <c r="D34" s="20">
        <v>3</v>
      </c>
      <c r="E34" s="42"/>
      <c r="F34" s="21"/>
      <c r="G34" s="35"/>
      <c r="H34" s="21">
        <f>F34*D34</f>
        <v>0</v>
      </c>
      <c r="I34" s="21">
        <f>+H34*E34</f>
        <v>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7"/>
    </row>
    <row r="35" spans="1:29" x14ac:dyDescent="0.3">
      <c r="A35" s="50">
        <f t="shared" ref="A35:A41" si="6">+A34+0.01</f>
        <v>2.0199999999999996</v>
      </c>
      <c r="B35" s="19" t="s">
        <v>66</v>
      </c>
      <c r="C35" s="20" t="s">
        <v>29</v>
      </c>
      <c r="D35" s="20">
        <v>1</v>
      </c>
      <c r="E35" s="42"/>
      <c r="F35" s="21"/>
      <c r="G35" s="35"/>
      <c r="H35" s="21">
        <f t="shared" ref="H35:H40" si="7">F35*D35</f>
        <v>0</v>
      </c>
      <c r="I35" s="21">
        <f t="shared" ref="I35:I40" si="8">+H35*E35</f>
        <v>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9" x14ac:dyDescent="0.3">
      <c r="A36" s="50">
        <f t="shared" si="6"/>
        <v>2.0299999999999994</v>
      </c>
      <c r="B36" s="19" t="s">
        <v>47</v>
      </c>
      <c r="C36" s="20" t="s">
        <v>30</v>
      </c>
      <c r="D36" s="20">
        <v>1</v>
      </c>
      <c r="E36" s="42"/>
      <c r="F36" s="21"/>
      <c r="G36" s="35"/>
      <c r="H36" s="21">
        <f t="shared" si="7"/>
        <v>0</v>
      </c>
      <c r="I36" s="21">
        <f t="shared" si="8"/>
        <v>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9" x14ac:dyDescent="0.3">
      <c r="A37" s="50">
        <f t="shared" si="6"/>
        <v>2.0399999999999991</v>
      </c>
      <c r="B37" s="19" t="s">
        <v>31</v>
      </c>
      <c r="C37" s="20" t="s">
        <v>28</v>
      </c>
      <c r="D37" s="20">
        <v>1</v>
      </c>
      <c r="E37" s="42"/>
      <c r="F37" s="21"/>
      <c r="G37" s="35"/>
      <c r="H37" s="21">
        <f t="shared" si="7"/>
        <v>0</v>
      </c>
      <c r="I37" s="21">
        <f>+H37*E37</f>
        <v>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9" x14ac:dyDescent="0.3">
      <c r="A38" s="50">
        <f t="shared" si="6"/>
        <v>2.0499999999999989</v>
      </c>
      <c r="B38" s="19" t="s">
        <v>32</v>
      </c>
      <c r="C38" s="20" t="s">
        <v>54</v>
      </c>
      <c r="D38" s="20">
        <v>2</v>
      </c>
      <c r="E38" s="42"/>
      <c r="F38" s="21"/>
      <c r="G38" s="35"/>
      <c r="H38" s="21">
        <f t="shared" si="7"/>
        <v>0</v>
      </c>
      <c r="I38" s="21">
        <f t="shared" si="8"/>
        <v>0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9" x14ac:dyDescent="0.3">
      <c r="A39" s="50">
        <f t="shared" si="6"/>
        <v>2.0599999999999987</v>
      </c>
      <c r="B39" s="19" t="s">
        <v>27</v>
      </c>
      <c r="C39" s="20" t="s">
        <v>28</v>
      </c>
      <c r="D39" s="20">
        <v>1</v>
      </c>
      <c r="E39" s="42"/>
      <c r="F39" s="21"/>
      <c r="G39" s="35"/>
      <c r="H39" s="21">
        <f>F39*D39</f>
        <v>0</v>
      </c>
      <c r="I39" s="21">
        <f>+H39*E39</f>
        <v>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7"/>
      <c r="AC39" s="27"/>
    </row>
    <row r="40" spans="1:29" ht="27.6" x14ac:dyDescent="0.3">
      <c r="A40" s="50">
        <f t="shared" si="6"/>
        <v>2.0699999999999985</v>
      </c>
      <c r="B40" s="23" t="s">
        <v>74</v>
      </c>
      <c r="C40" s="20" t="s">
        <v>30</v>
      </c>
      <c r="D40" s="20">
        <v>2</v>
      </c>
      <c r="E40" s="42"/>
      <c r="F40" s="21"/>
      <c r="G40" s="35"/>
      <c r="H40" s="21">
        <f t="shared" si="7"/>
        <v>0</v>
      </c>
      <c r="I40" s="21">
        <f t="shared" si="8"/>
        <v>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9" x14ac:dyDescent="0.3">
      <c r="A41" s="50">
        <f t="shared" si="6"/>
        <v>2.0799999999999983</v>
      </c>
      <c r="B41" s="19" t="s">
        <v>33</v>
      </c>
      <c r="C41" s="20" t="s">
        <v>28</v>
      </c>
      <c r="D41" s="20">
        <v>1</v>
      </c>
      <c r="E41" s="42"/>
      <c r="F41" s="21"/>
      <c r="G41" s="35"/>
      <c r="H41" s="21">
        <f t="shared" ref="H41" si="9">F41*D41</f>
        <v>0</v>
      </c>
      <c r="I41" s="21">
        <f>+H41*E41</f>
        <v>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9" x14ac:dyDescent="0.3">
      <c r="A42" s="20"/>
      <c r="B42" s="19"/>
      <c r="C42" s="20"/>
      <c r="D42" s="20"/>
      <c r="E42" s="20"/>
      <c r="F42" s="21"/>
      <c r="G42" s="35"/>
      <c r="H42" s="21"/>
      <c r="I42" s="2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9" s="16" customFormat="1" x14ac:dyDescent="0.3">
      <c r="A43" s="15">
        <f>A33+1</f>
        <v>3</v>
      </c>
      <c r="B43" s="16" t="s">
        <v>34</v>
      </c>
      <c r="C43" s="15"/>
      <c r="D43" s="15"/>
      <c r="E43" s="15"/>
      <c r="F43" s="17"/>
      <c r="G43" s="34"/>
      <c r="H43" s="39">
        <f>SUM(H44:H46)</f>
        <v>0</v>
      </c>
      <c r="I43" s="39">
        <f>SUM(I44:I46)</f>
        <v>0</v>
      </c>
      <c r="K43" s="17">
        <f>SUMPRODUCT($H$44:$H$46,K44:K46)</f>
        <v>0</v>
      </c>
      <c r="L43" s="17">
        <f t="shared" ref="L43:AA43" si="10">SUMPRODUCT($H$44:$H$47,L44:L47)</f>
        <v>0</v>
      </c>
      <c r="M43" s="17">
        <f t="shared" si="10"/>
        <v>0</v>
      </c>
      <c r="N43" s="17">
        <f t="shared" si="10"/>
        <v>0</v>
      </c>
      <c r="O43" s="17">
        <f t="shared" si="10"/>
        <v>0</v>
      </c>
      <c r="P43" s="17">
        <f t="shared" si="10"/>
        <v>0</v>
      </c>
      <c r="Q43" s="17">
        <f t="shared" si="10"/>
        <v>0</v>
      </c>
      <c r="R43" s="17">
        <f t="shared" si="10"/>
        <v>0</v>
      </c>
      <c r="S43" s="17">
        <f t="shared" si="10"/>
        <v>0</v>
      </c>
      <c r="T43" s="17">
        <f t="shared" si="10"/>
        <v>0</v>
      </c>
      <c r="U43" s="17">
        <f t="shared" si="10"/>
        <v>0</v>
      </c>
      <c r="V43" s="17">
        <f t="shared" si="10"/>
        <v>0</v>
      </c>
      <c r="W43" s="17">
        <f t="shared" si="10"/>
        <v>0</v>
      </c>
      <c r="X43" s="17">
        <f t="shared" si="10"/>
        <v>0</v>
      </c>
      <c r="Y43" s="17">
        <f t="shared" si="10"/>
        <v>0</v>
      </c>
      <c r="Z43" s="17">
        <f t="shared" si="10"/>
        <v>0</v>
      </c>
      <c r="AA43" s="17">
        <f t="shared" si="10"/>
        <v>0</v>
      </c>
      <c r="AB43" s="4"/>
    </row>
    <row r="44" spans="1:29" x14ac:dyDescent="0.3">
      <c r="A44" s="20">
        <f>A43+0.1</f>
        <v>3.1</v>
      </c>
      <c r="B44" s="19" t="s">
        <v>35</v>
      </c>
      <c r="C44" s="20" t="s">
        <v>50</v>
      </c>
      <c r="D44" s="20">
        <v>1</v>
      </c>
      <c r="E44" s="20"/>
      <c r="F44" s="21">
        <f>SUM(K33:AA33)+SUM(K13:AA13)</f>
        <v>0</v>
      </c>
      <c r="G44" s="41">
        <v>0.1</v>
      </c>
      <c r="H44" s="21">
        <f>D44*F44*G44</f>
        <v>0</v>
      </c>
      <c r="I44" s="21">
        <f>+F44*G44</f>
        <v>0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9" x14ac:dyDescent="0.3">
      <c r="A45" s="20">
        <f>A44+0.1</f>
        <v>3.2</v>
      </c>
      <c r="B45" s="19" t="s">
        <v>36</v>
      </c>
      <c r="C45" s="20" t="s">
        <v>50</v>
      </c>
      <c r="D45" s="20">
        <v>1</v>
      </c>
      <c r="E45" s="20"/>
      <c r="F45" s="21">
        <f>SUM(K33:AA33)+SUM(K13:AA13)</f>
        <v>0</v>
      </c>
      <c r="G45" s="41">
        <v>2.5000000000000001E-2</v>
      </c>
      <c r="H45" s="21">
        <f>D45*F45*G45</f>
        <v>0</v>
      </c>
      <c r="I45" s="21">
        <f t="shared" ref="I45:I46" si="11">+F45*G45</f>
        <v>0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9" x14ac:dyDescent="0.3">
      <c r="A46" s="20">
        <v>3.3</v>
      </c>
      <c r="B46" s="19" t="s">
        <v>43</v>
      </c>
      <c r="C46" s="20" t="s">
        <v>50</v>
      </c>
      <c r="D46" s="20">
        <v>1</v>
      </c>
      <c r="E46" s="31"/>
      <c r="F46" s="21">
        <f>SUM(K33:AA33)+SUM(K13:AA13)</f>
        <v>0</v>
      </c>
      <c r="G46" s="41">
        <v>0.01</v>
      </c>
      <c r="H46" s="21">
        <f>D46*F46*G46</f>
        <v>0</v>
      </c>
      <c r="I46" s="21">
        <f t="shared" si="11"/>
        <v>0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9" x14ac:dyDescent="0.3">
      <c r="F47" s="4"/>
      <c r="G47" s="36"/>
      <c r="H47" s="4"/>
      <c r="I47" s="4"/>
    </row>
    <row r="48" spans="1:29" x14ac:dyDescent="0.3">
      <c r="A48" s="3"/>
      <c r="B48" s="5"/>
      <c r="F48" s="24"/>
      <c r="G48" s="36"/>
      <c r="H48" s="4"/>
      <c r="I48" s="4"/>
    </row>
    <row r="49" spans="1:27" x14ac:dyDescent="0.3">
      <c r="A49" s="3"/>
      <c r="B49" s="5"/>
      <c r="F49" s="4"/>
      <c r="G49" s="36"/>
      <c r="H49" s="25" t="s">
        <v>37</v>
      </c>
      <c r="I49" s="25"/>
      <c r="K49" s="17">
        <f t="shared" ref="K49:AA49" si="12">K43+K33+K13</f>
        <v>0</v>
      </c>
      <c r="L49" s="17">
        <f t="shared" si="12"/>
        <v>0</v>
      </c>
      <c r="M49" s="17">
        <f t="shared" si="12"/>
        <v>0</v>
      </c>
      <c r="N49" s="17">
        <f t="shared" si="12"/>
        <v>0</v>
      </c>
      <c r="O49" s="17">
        <f t="shared" si="12"/>
        <v>0</v>
      </c>
      <c r="P49" s="17">
        <f t="shared" si="12"/>
        <v>0</v>
      </c>
      <c r="Q49" s="17">
        <f t="shared" si="12"/>
        <v>0</v>
      </c>
      <c r="R49" s="17">
        <f t="shared" si="12"/>
        <v>0</v>
      </c>
      <c r="S49" s="17">
        <f t="shared" si="12"/>
        <v>0</v>
      </c>
      <c r="T49" s="17">
        <f t="shared" si="12"/>
        <v>0</v>
      </c>
      <c r="U49" s="17">
        <f t="shared" si="12"/>
        <v>0</v>
      </c>
      <c r="V49" s="17">
        <f t="shared" si="12"/>
        <v>0</v>
      </c>
      <c r="W49" s="17">
        <f t="shared" si="12"/>
        <v>0</v>
      </c>
      <c r="X49" s="17">
        <f t="shared" si="12"/>
        <v>0</v>
      </c>
      <c r="Y49" s="17">
        <f t="shared" si="12"/>
        <v>0</v>
      </c>
      <c r="Z49" s="17">
        <f t="shared" si="12"/>
        <v>0</v>
      </c>
      <c r="AA49" s="17">
        <f t="shared" si="12"/>
        <v>0</v>
      </c>
    </row>
    <row r="50" spans="1:27" x14ac:dyDescent="0.3">
      <c r="F50" s="4"/>
      <c r="G50" s="36"/>
      <c r="H50" s="25" t="s">
        <v>38</v>
      </c>
      <c r="I50" s="25"/>
      <c r="K50" s="4">
        <f>SUM(K49:AA49)</f>
        <v>0</v>
      </c>
    </row>
    <row r="51" spans="1:27" x14ac:dyDescent="0.3">
      <c r="F51" s="4"/>
      <c r="G51" s="36"/>
      <c r="H51" s="25" t="s">
        <v>39</v>
      </c>
      <c r="I51" s="25"/>
      <c r="K51" s="4">
        <f>K50*0.18</f>
        <v>0</v>
      </c>
    </row>
    <row r="52" spans="1:27" s="16" customFormat="1" x14ac:dyDescent="0.3">
      <c r="C52" s="15"/>
      <c r="D52" s="15"/>
      <c r="E52" s="15"/>
      <c r="F52" s="17"/>
      <c r="G52" s="37"/>
      <c r="H52" s="26" t="s">
        <v>40</v>
      </c>
      <c r="I52" s="26"/>
      <c r="K52" s="17">
        <f>SUM(K50:K51)</f>
        <v>0</v>
      </c>
    </row>
    <row r="53" spans="1:27" s="16" customFormat="1" x14ac:dyDescent="0.3">
      <c r="C53" s="15"/>
      <c r="D53" s="15"/>
      <c r="E53" s="15"/>
      <c r="F53" s="17"/>
      <c r="G53" s="37"/>
      <c r="H53" s="26"/>
      <c r="I53" s="26"/>
      <c r="K53" s="17"/>
    </row>
    <row r="54" spans="1:27" s="16" customFormat="1" x14ac:dyDescent="0.3">
      <c r="C54" s="15"/>
      <c r="D54" s="15"/>
      <c r="E54" s="15"/>
      <c r="F54" s="17"/>
      <c r="G54" s="37"/>
      <c r="H54" s="26"/>
      <c r="I54" s="26"/>
      <c r="K54" s="17"/>
    </row>
    <row r="55" spans="1:27" x14ac:dyDescent="0.3">
      <c r="A55" s="15" t="s">
        <v>41</v>
      </c>
      <c r="F55" s="4"/>
      <c r="G55" s="36"/>
      <c r="H55" s="4"/>
      <c r="I55" s="4"/>
      <c r="K55" s="27"/>
    </row>
    <row r="56" spans="1:27" ht="42.75" customHeight="1" x14ac:dyDescent="0.3">
      <c r="A56" s="28">
        <v>1</v>
      </c>
      <c r="B56" s="52" t="s">
        <v>56</v>
      </c>
      <c r="C56" s="52"/>
      <c r="D56" s="52"/>
      <c r="E56" s="52"/>
      <c r="F56" s="52"/>
      <c r="G56" s="52"/>
      <c r="H56" s="52"/>
      <c r="I56" s="47"/>
      <c r="K56" s="29"/>
    </row>
    <row r="57" spans="1:27" x14ac:dyDescent="0.3">
      <c r="A57" s="28">
        <v>2</v>
      </c>
      <c r="B57" s="1" t="s">
        <v>51</v>
      </c>
      <c r="F57" s="4"/>
      <c r="G57" s="36"/>
      <c r="H57" s="4"/>
      <c r="I57" s="4"/>
    </row>
    <row r="58" spans="1:27" x14ac:dyDescent="0.3">
      <c r="A58" s="28"/>
      <c r="B58" s="5"/>
      <c r="F58" s="4"/>
      <c r="G58" s="36"/>
      <c r="H58" s="4"/>
      <c r="I58" s="4"/>
    </row>
    <row r="59" spans="1:27" x14ac:dyDescent="0.3">
      <c r="A59" s="28"/>
      <c r="F59" s="4"/>
      <c r="G59" s="36"/>
      <c r="H59" s="4"/>
      <c r="I59" s="4"/>
    </row>
    <row r="60" spans="1:27" x14ac:dyDescent="0.3">
      <c r="F60" s="4"/>
      <c r="G60" s="36"/>
      <c r="H60" s="4"/>
      <c r="I60" s="4"/>
    </row>
    <row r="61" spans="1:27" x14ac:dyDescent="0.3">
      <c r="F61" s="4"/>
      <c r="G61" s="36"/>
      <c r="H61" s="4"/>
      <c r="I61" s="4"/>
    </row>
    <row r="62" spans="1:27" x14ac:dyDescent="0.3">
      <c r="F62" s="4"/>
      <c r="G62" s="36"/>
      <c r="H62" s="4"/>
      <c r="I62" s="4"/>
    </row>
    <row r="63" spans="1:27" x14ac:dyDescent="0.3">
      <c r="F63" s="4"/>
      <c r="G63" s="36"/>
      <c r="H63" s="4"/>
      <c r="I63" s="4"/>
    </row>
    <row r="64" spans="1:27" x14ac:dyDescent="0.3">
      <c r="F64" s="4"/>
      <c r="G64" s="36"/>
      <c r="H64" s="4"/>
      <c r="I64" s="4"/>
    </row>
    <row r="65" spans="6:9" x14ac:dyDescent="0.3">
      <c r="F65" s="4"/>
      <c r="G65" s="36"/>
      <c r="H65" s="4"/>
      <c r="I65" s="4"/>
    </row>
    <row r="66" spans="6:9" x14ac:dyDescent="0.3">
      <c r="F66" s="4"/>
      <c r="G66" s="36"/>
      <c r="H66" s="4"/>
      <c r="I66" s="4"/>
    </row>
    <row r="67" spans="6:9" x14ac:dyDescent="0.3">
      <c r="F67" s="4"/>
      <c r="G67" s="36"/>
      <c r="H67" s="4"/>
      <c r="I67" s="4"/>
    </row>
    <row r="68" spans="6:9" x14ac:dyDescent="0.3">
      <c r="F68" s="4"/>
      <c r="G68" s="36"/>
      <c r="H68" s="4"/>
      <c r="I68" s="4"/>
    </row>
    <row r="69" spans="6:9" x14ac:dyDescent="0.3">
      <c r="F69" s="4"/>
      <c r="G69" s="36"/>
      <c r="H69" s="4"/>
      <c r="I69" s="4"/>
    </row>
    <row r="70" spans="6:9" x14ac:dyDescent="0.3">
      <c r="F70" s="4"/>
      <c r="G70" s="36"/>
      <c r="H70" s="4"/>
      <c r="I70" s="4"/>
    </row>
    <row r="71" spans="6:9" x14ac:dyDescent="0.3">
      <c r="F71" s="4"/>
      <c r="G71" s="36"/>
      <c r="H71" s="4"/>
      <c r="I71" s="4"/>
    </row>
    <row r="72" spans="6:9" x14ac:dyDescent="0.3">
      <c r="F72" s="4"/>
      <c r="G72" s="36"/>
      <c r="H72" s="4"/>
      <c r="I72" s="4"/>
    </row>
    <row r="73" spans="6:9" x14ac:dyDescent="0.3">
      <c r="F73" s="4"/>
      <c r="G73" s="36"/>
      <c r="H73" s="4"/>
      <c r="I73" s="4"/>
    </row>
    <row r="74" spans="6:9" x14ac:dyDescent="0.3">
      <c r="F74" s="4"/>
      <c r="G74" s="36"/>
      <c r="H74" s="4"/>
      <c r="I74" s="4"/>
    </row>
    <row r="75" spans="6:9" x14ac:dyDescent="0.3">
      <c r="F75" s="4"/>
      <c r="G75" s="36"/>
      <c r="H75" s="4"/>
      <c r="I75" s="4"/>
    </row>
    <row r="76" spans="6:9" x14ac:dyDescent="0.3">
      <c r="F76" s="4"/>
      <c r="G76" s="36"/>
      <c r="H76" s="4"/>
      <c r="I76" s="4"/>
    </row>
    <row r="77" spans="6:9" x14ac:dyDescent="0.3">
      <c r="F77" s="4"/>
      <c r="G77" s="36"/>
      <c r="H77" s="4"/>
      <c r="I77" s="4"/>
    </row>
    <row r="78" spans="6:9" x14ac:dyDescent="0.3">
      <c r="F78" s="4"/>
      <c r="G78" s="36"/>
      <c r="H78" s="4"/>
      <c r="I78" s="4"/>
    </row>
    <row r="79" spans="6:9" x14ac:dyDescent="0.3">
      <c r="F79" s="4"/>
      <c r="G79" s="36"/>
      <c r="H79" s="4"/>
      <c r="I79" s="4"/>
    </row>
    <row r="80" spans="6:9" x14ac:dyDescent="0.3">
      <c r="F80" s="4"/>
      <c r="G80" s="36"/>
      <c r="H80" s="4"/>
      <c r="I80" s="4"/>
    </row>
    <row r="81" spans="6:9" x14ac:dyDescent="0.3">
      <c r="F81" s="4"/>
      <c r="G81" s="36"/>
      <c r="H81" s="4"/>
      <c r="I81" s="4"/>
    </row>
    <row r="82" spans="6:9" x14ac:dyDescent="0.3">
      <c r="F82" s="4"/>
      <c r="G82" s="36"/>
      <c r="H82" s="4"/>
      <c r="I82" s="4"/>
    </row>
    <row r="83" spans="6:9" x14ac:dyDescent="0.3">
      <c r="F83" s="4"/>
      <c r="G83" s="36"/>
      <c r="H83" s="4"/>
      <c r="I83" s="4"/>
    </row>
    <row r="84" spans="6:9" x14ac:dyDescent="0.3">
      <c r="F84" s="4"/>
      <c r="G84" s="36"/>
      <c r="H84" s="4"/>
      <c r="I84" s="4"/>
    </row>
    <row r="85" spans="6:9" x14ac:dyDescent="0.3">
      <c r="F85" s="4"/>
      <c r="G85" s="36"/>
      <c r="H85" s="4"/>
      <c r="I85" s="4"/>
    </row>
    <row r="86" spans="6:9" x14ac:dyDescent="0.3">
      <c r="F86" s="4"/>
      <c r="G86" s="36"/>
      <c r="H86" s="4"/>
      <c r="I86" s="4"/>
    </row>
    <row r="87" spans="6:9" x14ac:dyDescent="0.3">
      <c r="F87" s="4"/>
      <c r="G87" s="36"/>
      <c r="H87" s="4"/>
      <c r="I87" s="4"/>
    </row>
    <row r="88" spans="6:9" x14ac:dyDescent="0.3">
      <c r="F88" s="4"/>
      <c r="G88" s="36"/>
      <c r="H88" s="4"/>
      <c r="I88" s="4"/>
    </row>
    <row r="89" spans="6:9" x14ac:dyDescent="0.3">
      <c r="F89" s="4"/>
      <c r="G89" s="36"/>
      <c r="H89" s="4"/>
      <c r="I89" s="4"/>
    </row>
    <row r="90" spans="6:9" x14ac:dyDescent="0.3">
      <c r="F90" s="4"/>
      <c r="G90" s="36"/>
      <c r="H90" s="4"/>
      <c r="I90" s="4"/>
    </row>
    <row r="91" spans="6:9" x14ac:dyDescent="0.3">
      <c r="F91" s="4"/>
      <c r="G91" s="36"/>
      <c r="H91" s="4"/>
      <c r="I91" s="4"/>
    </row>
    <row r="92" spans="6:9" x14ac:dyDescent="0.3">
      <c r="F92" s="4"/>
      <c r="G92" s="36"/>
      <c r="H92" s="4"/>
      <c r="I92" s="4"/>
    </row>
    <row r="93" spans="6:9" x14ac:dyDescent="0.3">
      <c r="F93" s="4"/>
      <c r="G93" s="36"/>
      <c r="H93" s="4"/>
      <c r="I93" s="4"/>
    </row>
  </sheetData>
  <mergeCells count="2">
    <mergeCell ref="B56:H56"/>
    <mergeCell ref="L10:Z10"/>
  </mergeCells>
  <phoneticPr fontId="8" type="noConversion"/>
  <printOptions horizontalCentered="1"/>
  <pageMargins left="0" right="0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Costo Estimado rev</vt:lpstr>
      <vt:lpstr>'Costo Estimado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Yamkhar Concepción</cp:lastModifiedBy>
  <dcterms:created xsi:type="dcterms:W3CDTF">2022-06-27T21:50:34Z</dcterms:created>
  <dcterms:modified xsi:type="dcterms:W3CDTF">2022-10-28T17:56:05Z</dcterms:modified>
</cp:coreProperties>
</file>