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cmarzouka_propedernales_do/Documents/Escritorio/DGAPP - Legal/Documentos Legales/Licitaciones/Licitaciones 2023/FID-2022-0002 - Construcción Aeropuerto de Pedernales/"/>
    </mc:Choice>
  </mc:AlternateContent>
  <xr:revisionPtr revIDLastSave="0" documentId="8_{CA9F039C-1F58-41B8-81BD-8280CF49A6A6}" xr6:coauthVersionLast="47" xr6:coauthVersionMax="47" xr10:uidLastSave="{00000000-0000-0000-0000-000000000000}"/>
  <bookViews>
    <workbookView xWindow="-120" yWindow="-120" windowWidth="20730" windowHeight="11040" xr2:uid="{8D8B144D-FDC5-4E37-A36F-579486BADD49}"/>
  </bookViews>
  <sheets>
    <sheet name="Listado de partid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2" l="1"/>
  <c r="F89" i="2"/>
  <c r="F88" i="2"/>
  <c r="F87" i="2"/>
  <c r="F86" i="2"/>
  <c r="F85" i="2"/>
  <c r="F84" i="2"/>
  <c r="A84" i="2"/>
  <c r="A85" i="2" s="1"/>
  <c r="A86" i="2" s="1"/>
  <c r="A87" i="2" s="1"/>
  <c r="A88" i="2" s="1"/>
  <c r="A89" i="2" s="1"/>
  <c r="A90" i="2" s="1"/>
  <c r="F81" i="2"/>
  <c r="F80" i="2"/>
  <c r="F79" i="2"/>
  <c r="F78" i="2"/>
  <c r="F77" i="2"/>
  <c r="F76" i="2"/>
  <c r="F75" i="2"/>
  <c r="A75" i="2"/>
  <c r="A76" i="2" s="1"/>
  <c r="A77" i="2" s="1"/>
  <c r="A78" i="2" s="1"/>
  <c r="A79" i="2" s="1"/>
  <c r="A80" i="2" s="1"/>
  <c r="A81" i="2" s="1"/>
  <c r="F72" i="2"/>
  <c r="F71" i="2"/>
  <c r="F70" i="2"/>
  <c r="F69" i="2"/>
  <c r="F68" i="2"/>
  <c r="F67" i="2"/>
  <c r="A66" i="2"/>
  <c r="A67" i="2" s="1"/>
  <c r="A68" i="2" s="1"/>
  <c r="F63" i="2"/>
  <c r="F61" i="2"/>
  <c r="F60" i="2"/>
  <c r="F59" i="2"/>
  <c r="F58" i="2"/>
  <c r="A57" i="2"/>
  <c r="A58" i="2" s="1"/>
  <c r="A59" i="2" s="1"/>
  <c r="A60" i="2" s="1"/>
  <c r="A61" i="2" s="1"/>
  <c r="F54" i="2"/>
  <c r="G55" i="2" s="1"/>
  <c r="A54" i="2"/>
  <c r="F51" i="2"/>
  <c r="C50" i="2"/>
  <c r="F50" i="2" s="1"/>
  <c r="F49" i="2"/>
  <c r="F48" i="2"/>
  <c r="A48" i="2"/>
  <c r="A49" i="2" s="1"/>
  <c r="A50" i="2" s="1"/>
  <c r="A51" i="2" s="1"/>
  <c r="F45" i="2"/>
  <c r="F44" i="2"/>
  <c r="F43" i="2"/>
  <c r="A43" i="2"/>
  <c r="A44" i="2" s="1"/>
  <c r="A45" i="2" s="1"/>
  <c r="F40" i="2"/>
  <c r="F39" i="2"/>
  <c r="F38" i="2"/>
  <c r="F37" i="2"/>
  <c r="F36" i="2"/>
  <c r="F35" i="2"/>
  <c r="F34" i="2"/>
  <c r="A34" i="2"/>
  <c r="A35" i="2" s="1"/>
  <c r="A36" i="2" s="1"/>
  <c r="A37" i="2" s="1"/>
  <c r="A38" i="2" s="1"/>
  <c r="A39" i="2" s="1"/>
  <c r="A40" i="2" s="1"/>
  <c r="F33" i="2"/>
  <c r="F32" i="2"/>
  <c r="F31" i="2"/>
  <c r="F30" i="2"/>
  <c r="F29" i="2"/>
  <c r="A29" i="2"/>
  <c r="A30" i="2" s="1"/>
  <c r="A31" i="2" s="1"/>
  <c r="A32" i="2" s="1"/>
  <c r="A33" i="2" s="1"/>
  <c r="F27" i="2"/>
  <c r="F26" i="2"/>
  <c r="F25" i="2"/>
  <c r="F24" i="2"/>
  <c r="F23" i="2"/>
  <c r="F21" i="2"/>
  <c r="F20" i="2"/>
  <c r="F19" i="2"/>
  <c r="F18" i="2"/>
  <c r="F16" i="2"/>
  <c r="F15" i="2"/>
  <c r="A15" i="2"/>
  <c r="A16" i="2" s="1"/>
  <c r="A17" i="2" s="1"/>
  <c r="F12" i="2"/>
  <c r="C11" i="2"/>
  <c r="F11" i="2" s="1"/>
  <c r="F10" i="2"/>
  <c r="F9" i="2"/>
  <c r="F8" i="2"/>
  <c r="F7" i="2"/>
  <c r="A7" i="2"/>
  <c r="A8" i="2" s="1"/>
  <c r="A9" i="2" s="1"/>
  <c r="A10" i="2" s="1"/>
  <c r="A11" i="2" s="1"/>
  <c r="A12" i="2" s="1"/>
  <c r="G91" i="2" l="1"/>
  <c r="A69" i="2"/>
  <c r="A70" i="2" s="1"/>
  <c r="A71" i="2" s="1"/>
  <c r="A72" i="2" s="1"/>
  <c r="G46" i="2"/>
  <c r="G73" i="2"/>
  <c r="G41" i="2"/>
  <c r="G82" i="2"/>
  <c r="G64" i="2"/>
  <c r="G13" i="2"/>
  <c r="A18" i="2"/>
  <c r="A19" i="2" s="1"/>
  <c r="A20" i="2" s="1"/>
  <c r="A21" i="2" s="1"/>
  <c r="A22" i="2"/>
  <c r="A23" i="2" s="1"/>
  <c r="A24" i="2" s="1"/>
  <c r="A25" i="2" s="1"/>
  <c r="A26" i="2" s="1"/>
  <c r="A27" i="2" s="1"/>
  <c r="G52" i="2"/>
  <c r="G93" i="2" s="1"/>
  <c r="A62" i="2"/>
  <c r="A63" i="2" s="1"/>
  <c r="G100" i="2" l="1"/>
  <c r="G99" i="2"/>
  <c r="G98" i="2"/>
  <c r="G97" i="2"/>
  <c r="G96" i="2"/>
  <c r="G95" i="2"/>
  <c r="G94" i="2"/>
  <c r="G101" i="2" l="1"/>
  <c r="G102" i="2" s="1"/>
</calcChain>
</file>

<file path=xl/sharedStrings.xml><?xml version="1.0" encoding="utf-8"?>
<sst xmlns="http://schemas.openxmlformats.org/spreadsheetml/2006/main" count="158" uniqueCount="105">
  <si>
    <t>FIDEICOMISO PRO-PEDERNALES</t>
  </si>
  <si>
    <t>REF.:  FID-2023-0002</t>
  </si>
  <si>
    <t>CAMPO ÁREO DEL AEROPUERTO INTERNACIONAL DE CABO ROJO, PEDERNALES</t>
  </si>
  <si>
    <t>TRABAJOS GENERALES</t>
  </si>
  <si>
    <t>CANTIDAD</t>
  </si>
  <si>
    <t>UNIDAD</t>
  </si>
  <si>
    <t>VALOR</t>
  </si>
  <si>
    <t>SUBTOTAL</t>
  </si>
  <si>
    <t>MES</t>
  </si>
  <si>
    <t>Campamento</t>
  </si>
  <si>
    <t>Señales de protección y seguridad</t>
  </si>
  <si>
    <t>Verja Perimetral de Zinc</t>
  </si>
  <si>
    <t>ML</t>
  </si>
  <si>
    <t>Techo Zinc Cal. 26 y Tijerilla en Pino</t>
  </si>
  <si>
    <t>M2</t>
  </si>
  <si>
    <t>Suministro e instalación de letrero identificativo de la obra, tipo banner (tamaño de 20´x 10´, valla impresa a todo color y tensada sobre estructura de metal con perfiles metálicos).</t>
  </si>
  <si>
    <t>UD</t>
  </si>
  <si>
    <t xml:space="preserve">MOVIMIENTO DE TIERRA </t>
  </si>
  <si>
    <t>Limpieza, desmonte y destronque, área tipo A</t>
  </si>
  <si>
    <t>Ha</t>
  </si>
  <si>
    <t>Limpieza, desmonte y destronque, área tipo B</t>
  </si>
  <si>
    <t>Excavación</t>
  </si>
  <si>
    <t>M3N</t>
  </si>
  <si>
    <t>Relleno</t>
  </si>
  <si>
    <t>Relleno para conformar la explanación</t>
  </si>
  <si>
    <t>M3C</t>
  </si>
  <si>
    <t>Canalización</t>
  </si>
  <si>
    <t>Escarificación entre capas de relleno</t>
  </si>
  <si>
    <t>Escarificación de superficie</t>
  </si>
  <si>
    <t>Bote de Materiales</t>
  </si>
  <si>
    <t>A) Acarreo Adicional de mat Roca (a 10 km)</t>
  </si>
  <si>
    <t>M3E-KM</t>
  </si>
  <si>
    <t>B) Acarreo Adicional de mat no clasificado (a 10 km)</t>
  </si>
  <si>
    <t>C) Acarreo Adicional de mat inservible (a 10 km)</t>
  </si>
  <si>
    <t>D) Acarreo Adicional de Canalización (a 10 km)</t>
  </si>
  <si>
    <t>E) Acarreo Adicional de mat estructura (a 10 km)</t>
  </si>
  <si>
    <t>Transporte de Materiales</t>
  </si>
  <si>
    <t>Transporte de Materiales de prestamos (a 10.00 KM)</t>
  </si>
  <si>
    <t>Transporte de Material de Base (a 10.00 KM)</t>
  </si>
  <si>
    <t>Transporte de Material de Subbase (a 10.00 KM)</t>
  </si>
  <si>
    <t>Excavación para Estructuras de hasta 1.50 m de Profundidad</t>
  </si>
  <si>
    <t>M3</t>
  </si>
  <si>
    <t>Excavación para Estructuras de 1.50m  a 3.00 m de Profundidad</t>
  </si>
  <si>
    <t>Excavación para Estructuras de mas de 3.00 m de Profundidad</t>
  </si>
  <si>
    <t>Terminación de Sub-Rasante</t>
  </si>
  <si>
    <t>SUB-BASE Y BASE</t>
  </si>
  <si>
    <t>Sub-base granular natural (incluye AC.Ier Km)</t>
  </si>
  <si>
    <t>Base Granular Triturada (incluye Ac. Ier. KM)</t>
  </si>
  <si>
    <t>CAPA DE RODADURA</t>
  </si>
  <si>
    <t>Riego de Imprimación 0.50 gls/m2 con grava</t>
  </si>
  <si>
    <t>Carpeta de hormigón asfaltico de (8" en pista y 4" en Taxy way) mezclado en planta (con asfalto PG-76-22)</t>
  </si>
  <si>
    <t>Riego de adherencia</t>
  </si>
  <si>
    <t>PAVIMENTO RIGIDO</t>
  </si>
  <si>
    <t>ESTRUCTURAS DE HORMIGÓN</t>
  </si>
  <si>
    <t>Alcantarilla Tipo Cajón 3.00x3.00 (Hormigón Armado f'c 280 kg/cm2) - 3 unidades</t>
  </si>
  <si>
    <t>Losa Inferior, cuantia 2.8qq/m3, incluye desperdicios</t>
  </si>
  <si>
    <t>Losa Superior, cuantia 2.82qq/m3, incluye desperdicios</t>
  </si>
  <si>
    <t>Cabezales de entrada y salida, cuantia 2.08qq/m3, incluye desperdicios</t>
  </si>
  <si>
    <t>Hormigón estructural F´c = 180 kg./cm²:</t>
  </si>
  <si>
    <t>DRENAJES:</t>
  </si>
  <si>
    <t>Tuberías de hormigón:</t>
  </si>
  <si>
    <t>a) Suministro y colocación de Tuberias de 36" de Hormigón Armado</t>
  </si>
  <si>
    <t>b) Suministro y colocación de Tuberias de 42" de Hormigón Armado</t>
  </si>
  <si>
    <t>Suministro, Colocación y Nivelación de Material de asiento clase C</t>
  </si>
  <si>
    <t>Tapa Metálica para Registro de Alto Transito</t>
  </si>
  <si>
    <t>OBRAS COMPLEMENTARIAS</t>
  </si>
  <si>
    <t>Limpieza Final y Bote</t>
  </si>
  <si>
    <t>PA</t>
  </si>
  <si>
    <t>PREINSTALACIONES PARA LUMINARIAS, CONO DE VIENTO Y LUCES PAPI DE LA PISTA</t>
  </si>
  <si>
    <t>Zanja compuesta por: 4 tubo PVC de 3'' SCH-26, 0.8 m de asiento de arena, 0.70 metros de relleno compactado, 1.50 m de ancho y 1.50 m de profundidad. Incluye excavación, asiento de arena, tubos, curvas y tapones. Contemplar canaleta en hormigón completa.</t>
  </si>
  <si>
    <t>Nicho para luminaria en pista de aterrizaje</t>
  </si>
  <si>
    <t>Nicho para cono de viento</t>
  </si>
  <si>
    <t>Previsión para colocación de sistema de luces PAPI</t>
  </si>
  <si>
    <t>Canalización para alimentación eléctrica de luminarias en pista de aterrizaje, cono de viento y sistema de luces PAPI. Incluye:
1 tubo PVC de 1'', curva y tapón.</t>
  </si>
  <si>
    <t>Registros de 0.60 x 0.60 x 0.60 de hormigón con tapa ferray hermética de piso auxiliares para sistema de canalización de luminarias, de pista de aterrizaje, cono de viento y sistema de luces PAPI. Con tapa Heavy Duty (Sheet Moulding Compounds (SMC) de 600 mm)</t>
  </si>
  <si>
    <t>Zanja para alimentación eléctrica de luminarias en pista de aterrizaje, cono de viento y sistema de luces PAPI. Incluye: 0.30 metros de asiento de área, 0.30 metros de relleno compactado, 0.20 metros de ancho y 0.60 metros de profundidad y excavación.</t>
  </si>
  <si>
    <t xml:space="preserve">SUB-TOTAL </t>
  </si>
  <si>
    <t>R.D.$</t>
  </si>
  <si>
    <t>Dirección Técnica</t>
  </si>
  <si>
    <t>Gastos Administrativos</t>
  </si>
  <si>
    <t xml:space="preserve">Seguros y Fianzas </t>
  </si>
  <si>
    <t>Codia</t>
  </si>
  <si>
    <t>Ley 6-86</t>
  </si>
  <si>
    <t>Transporte</t>
  </si>
  <si>
    <t>Imprevistos</t>
  </si>
  <si>
    <t>SUB-TOTAL GASTOS INDIR.</t>
  </si>
  <si>
    <t>TOTAL PRESUPUESTO (A)</t>
  </si>
  <si>
    <t xml:space="preserve">Control Topografico </t>
  </si>
  <si>
    <t>Excavación en Roca con Equipos (Incl. carga de material para bote)</t>
  </si>
  <si>
    <t>Excavación en Material no Clasificado (Incl. carga de material para bote)</t>
  </si>
  <si>
    <t>Excavación en Material Inservible (Incl. carga de material para bote)</t>
  </si>
  <si>
    <t>Excavación de Préstamo, Caso 1, 1er. Km con Acarreo Libre (50% del relleno) (Incl. carga de material)</t>
  </si>
  <si>
    <t>Estabilización de base con Cemento al 5%</t>
  </si>
  <si>
    <t>Acarreo de hormigón asfáltico (distancia 0-5 km)</t>
  </si>
  <si>
    <t>Losa de hormigón de pavimento rígido (Hormigón 350 kg/cm2 con fibra) espesor 0.357m, cuantia 0.75qq/m3; incluye desperdicios</t>
  </si>
  <si>
    <t>Muros Cajón, cuantia 2 qq/m3, incluye desperdicios</t>
  </si>
  <si>
    <t>Disipador con malla electrosoldada D2.3 x D2.3, 10 x 10 (F´c = 210 kg./cm²), incluye desperdicios</t>
  </si>
  <si>
    <t>Malla geotextil no tejida (apertura 0.15 mm), incluye desperdicios</t>
  </si>
  <si>
    <t>Malla geotextil no tejida (apertura 0.30 mm), incluye desperdicios</t>
  </si>
  <si>
    <t>Geomalla (resistencia a la tracción de 40kN/m), incluye desperdicios</t>
  </si>
  <si>
    <t>Registro de bloques de hormigón de 8'' 3/8''@0.40m, cámaras llenas, de 1.50m a 3.00m de Altura (Incluye Excavación)</t>
  </si>
  <si>
    <t>Suministro, Carga, Acarreo, Colocación, Nivelación y Compactación de Material de Relleno para Tuberías y Obras Conexas</t>
  </si>
  <si>
    <t>Cuneta de Hormigón de borde, Hormigón 180 kg/cm2</t>
  </si>
  <si>
    <t>Cuneta de Hormigón de coronación, Hormigón 180 kg/cm2</t>
  </si>
  <si>
    <t>Suministro, transporte y colocación de Grama tipo bermudas a todo costo.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</si>
</sst>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[$-1C0A]d&quot; de &quot;mmmm&quot; de &quot;yyyy;@"/>
    <numFmt numFmtId="167" formatCode="0.00;[Red]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name val="Times New Roman"/>
      <family val="1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0" borderId="0" applyNumberFormat="0"/>
    <xf numFmtId="0" fontId="6" fillId="0" borderId="0"/>
    <xf numFmtId="0" fontId="9" fillId="0" borderId="0"/>
  </cellStyleXfs>
  <cellXfs count="5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4" fontId="0" fillId="2" borderId="0" xfId="0" applyNumberFormat="1" applyFill="1" applyAlignment="1">
      <alignment horizontal="right" vertical="center"/>
    </xf>
    <xf numFmtId="2" fontId="7" fillId="3" borderId="0" xfId="4" applyNumberFormat="1" applyFont="1" applyFill="1" applyAlignment="1">
      <alignment horizontal="center" vertical="center"/>
    </xf>
    <xf numFmtId="0" fontId="7" fillId="3" borderId="0" xfId="4" applyFont="1" applyFill="1" applyAlignment="1">
      <alignment vertical="center"/>
    </xf>
    <xf numFmtId="43" fontId="7" fillId="3" borderId="0" xfId="1" applyFont="1" applyFill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2" fontId="8" fillId="2" borderId="0" xfId="4" applyNumberFormat="1" applyFont="1" applyFill="1" applyAlignment="1">
      <alignment horizontal="center" vertical="center"/>
    </xf>
    <xf numFmtId="43" fontId="8" fillId="2" borderId="0" xfId="1" applyFont="1" applyFill="1" applyAlignment="1">
      <alignment vertical="center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vertical="center" wrapText="1"/>
    </xf>
    <xf numFmtId="4" fontId="8" fillId="2" borderId="0" xfId="4" applyNumberFormat="1" applyFont="1" applyFill="1" applyAlignment="1">
      <alignment horizontal="center" vertical="center"/>
    </xf>
    <xf numFmtId="43" fontId="7" fillId="2" borderId="0" xfId="4" applyNumberFormat="1" applyFont="1" applyFill="1" applyAlignment="1">
      <alignment vertical="center"/>
    </xf>
    <xf numFmtId="43" fontId="7" fillId="3" borderId="0" xfId="1" applyFont="1" applyFill="1" applyAlignment="1">
      <alignment vertical="center"/>
    </xf>
    <xf numFmtId="0" fontId="8" fillId="3" borderId="0" xfId="4" applyFont="1" applyFill="1" applyAlignment="1">
      <alignment horizontal="center" vertical="center"/>
    </xf>
    <xf numFmtId="43" fontId="8" fillId="3" borderId="0" xfId="1" applyFont="1" applyFill="1" applyAlignment="1">
      <alignment vertical="center"/>
    </xf>
    <xf numFmtId="0" fontId="8" fillId="3" borderId="0" xfId="4" applyFont="1" applyFill="1" applyAlignment="1">
      <alignment vertical="center"/>
    </xf>
    <xf numFmtId="167" fontId="8" fillId="2" borderId="0" xfId="4" applyNumberFormat="1" applyFont="1" applyFill="1" applyAlignment="1">
      <alignment horizontal="center" vertical="center" wrapText="1"/>
    </xf>
    <xf numFmtId="2" fontId="7" fillId="4" borderId="0" xfId="4" applyNumberFormat="1" applyFont="1" applyFill="1" applyAlignment="1">
      <alignment horizontal="center" vertical="center"/>
    </xf>
    <xf numFmtId="0" fontId="7" fillId="4" borderId="0" xfId="4" applyFont="1" applyFill="1" applyAlignment="1">
      <alignment vertical="center"/>
    </xf>
    <xf numFmtId="43" fontId="7" fillId="4" borderId="0" xfId="1" applyFont="1" applyFill="1" applyAlignment="1">
      <alignment vertical="center"/>
    </xf>
    <xf numFmtId="0" fontId="8" fillId="4" borderId="0" xfId="4" applyFont="1" applyFill="1" applyAlignment="1">
      <alignment horizontal="center" vertical="center"/>
    </xf>
    <xf numFmtId="43" fontId="8" fillId="4" borderId="0" xfId="1" applyFont="1" applyFill="1" applyAlignment="1">
      <alignment vertical="center"/>
    </xf>
    <xf numFmtId="0" fontId="8" fillId="4" borderId="0" xfId="4" applyFont="1" applyFill="1" applyAlignment="1">
      <alignment vertical="center"/>
    </xf>
    <xf numFmtId="165" fontId="8" fillId="2" borderId="0" xfId="4" applyNumberFormat="1" applyFont="1" applyFill="1" applyAlignment="1">
      <alignment horizontal="center" vertical="center"/>
    </xf>
    <xf numFmtId="43" fontId="8" fillId="2" borderId="0" xfId="1" applyFont="1" applyFill="1" applyAlignment="1">
      <alignment vertical="center" wrapText="1"/>
    </xf>
    <xf numFmtId="43" fontId="7" fillId="2" borderId="0" xfId="1" applyFont="1" applyFill="1" applyAlignment="1">
      <alignment vertical="center"/>
    </xf>
    <xf numFmtId="0" fontId="7" fillId="2" borderId="1" xfId="5" applyFont="1" applyFill="1" applyBorder="1" applyAlignment="1">
      <alignment vertical="center"/>
    </xf>
    <xf numFmtId="0" fontId="7" fillId="2" borderId="2" xfId="5" applyFont="1" applyFill="1" applyBorder="1" applyAlignment="1">
      <alignment vertical="center" wrapText="1"/>
    </xf>
    <xf numFmtId="0" fontId="8" fillId="2" borderId="2" xfId="5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43" fontId="7" fillId="2" borderId="3" xfId="5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10" fontId="8" fillId="2" borderId="0" xfId="5" applyNumberFormat="1" applyFont="1" applyFill="1" applyAlignment="1">
      <alignment vertical="center"/>
    </xf>
    <xf numFmtId="164" fontId="8" fillId="2" borderId="5" xfId="5" applyNumberFormat="1" applyFont="1" applyFill="1" applyBorder="1" applyAlignment="1">
      <alignment vertical="center"/>
    </xf>
    <xf numFmtId="10" fontId="8" fillId="2" borderId="0" xfId="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164" fontId="7" fillId="2" borderId="3" xfId="5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2" fontId="8" fillId="2" borderId="0" xfId="4" applyNumberFormat="1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164" fontId="7" fillId="2" borderId="0" xfId="5" applyNumberFormat="1" applyFont="1" applyFill="1" applyAlignment="1">
      <alignment vertical="center"/>
    </xf>
    <xf numFmtId="10" fontId="8" fillId="0" borderId="0" xfId="2" applyNumberFormat="1" applyFont="1" applyFill="1" applyBorder="1" applyAlignment="1">
      <alignment vertical="center"/>
    </xf>
    <xf numFmtId="0" fontId="8" fillId="0" borderId="0" xfId="4" applyFont="1" applyAlignment="1">
      <alignment vertical="center" wrapText="1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5" fillId="2" borderId="0" xfId="3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Millares" xfId="1" builtinId="3"/>
    <cellStyle name="Normal" xfId="0" builtinId="0"/>
    <cellStyle name="Normal 10 2" xfId="4" xr:uid="{91FABFCF-966F-496C-A2ED-E175D00906D4}"/>
    <cellStyle name="Normal 2 4 2" xfId="3" xr:uid="{781610EB-DC31-4850-9DE9-B5F2536018F7}"/>
    <cellStyle name="Normal_Xl0000020" xfId="5" xr:uid="{A0ED27D4-8C87-4F7C-933D-D3B251276E6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B63F-7C12-4818-8DBF-56FC13AA8DAB}">
  <dimension ref="A1:G104"/>
  <sheetViews>
    <sheetView tabSelected="1" zoomScale="80" zoomScaleNormal="80" workbookViewId="0">
      <selection activeCell="B27" sqref="B27"/>
    </sheetView>
  </sheetViews>
  <sheetFormatPr baseColWidth="10" defaultColWidth="11.42578125" defaultRowHeight="15.75" x14ac:dyDescent="0.25"/>
  <cols>
    <col min="1" max="1" width="23.5703125" style="43" customWidth="1"/>
    <col min="2" max="2" width="79.28515625" style="9" customWidth="1"/>
    <col min="3" max="3" width="21.140625" style="11" customWidth="1"/>
    <col min="4" max="4" width="11.42578125" style="9"/>
    <col min="5" max="5" width="17.5703125" style="9" bestFit="1" customWidth="1"/>
    <col min="6" max="6" width="19.85546875" style="29" customWidth="1"/>
    <col min="7" max="7" width="21.140625" style="9" bestFit="1" customWidth="1"/>
    <col min="8" max="16384" width="11.42578125" style="9"/>
  </cols>
  <sheetData>
    <row r="1" spans="1:7" s="1" customFormat="1" ht="22.5" customHeight="1" x14ac:dyDescent="0.25">
      <c r="A1" s="49"/>
      <c r="B1" s="50" t="s">
        <v>0</v>
      </c>
      <c r="F1" s="51"/>
      <c r="G1" s="51"/>
    </row>
    <row r="2" spans="1:7" s="1" customFormat="1" ht="33.75" customHeight="1" x14ac:dyDescent="0.25">
      <c r="A2" s="49"/>
      <c r="B2" s="50"/>
      <c r="F2" s="52" t="s">
        <v>1</v>
      </c>
      <c r="G2" s="52"/>
    </row>
    <row r="3" spans="1:7" s="1" customFormat="1" ht="11.25" customHeight="1" x14ac:dyDescent="0.25">
      <c r="A3" s="49"/>
      <c r="B3" s="53" t="s">
        <v>2</v>
      </c>
      <c r="F3" s="52"/>
      <c r="G3" s="52"/>
    </row>
    <row r="4" spans="1:7" s="1" customFormat="1" ht="67.349999999999994" customHeight="1" x14ac:dyDescent="0.25">
      <c r="A4" s="49"/>
      <c r="B4" s="53"/>
      <c r="F4" s="54"/>
      <c r="G4" s="54"/>
    </row>
    <row r="5" spans="1:7" s="1" customFormat="1" ht="14.25" customHeight="1" x14ac:dyDescent="0.25">
      <c r="A5" s="2"/>
      <c r="B5" s="3"/>
      <c r="E5" s="4"/>
    </row>
    <row r="6" spans="1:7" x14ac:dyDescent="0.25">
      <c r="A6" s="5">
        <v>1</v>
      </c>
      <c r="B6" s="6" t="s">
        <v>3</v>
      </c>
      <c r="C6" s="7" t="s">
        <v>4</v>
      </c>
      <c r="D6" s="8" t="s">
        <v>5</v>
      </c>
      <c r="E6" s="8"/>
      <c r="F6" s="7" t="s">
        <v>6</v>
      </c>
      <c r="G6" s="7" t="s">
        <v>7</v>
      </c>
    </row>
    <row r="7" spans="1:7" ht="15" x14ac:dyDescent="0.25">
      <c r="A7" s="10">
        <f>A6+0.01</f>
        <v>1.01</v>
      </c>
      <c r="B7" s="9" t="s">
        <v>87</v>
      </c>
      <c r="C7" s="11">
        <v>17</v>
      </c>
      <c r="D7" s="12" t="s">
        <v>8</v>
      </c>
      <c r="E7" s="11"/>
      <c r="F7" s="11">
        <f>+E7*C7</f>
        <v>0</v>
      </c>
    </row>
    <row r="8" spans="1:7" ht="15" x14ac:dyDescent="0.25">
      <c r="A8" s="10">
        <f t="shared" ref="A8:A12" si="0">A7+0.01</f>
        <v>1.02</v>
      </c>
      <c r="B8" s="9" t="s">
        <v>9</v>
      </c>
      <c r="C8" s="11">
        <v>17</v>
      </c>
      <c r="D8" s="12" t="s">
        <v>8</v>
      </c>
      <c r="E8" s="11"/>
      <c r="F8" s="11">
        <f>+E8*C8</f>
        <v>0</v>
      </c>
    </row>
    <row r="9" spans="1:7" ht="15" x14ac:dyDescent="0.25">
      <c r="A9" s="10">
        <f t="shared" si="0"/>
        <v>1.03</v>
      </c>
      <c r="B9" s="9" t="s">
        <v>10</v>
      </c>
      <c r="C9" s="11">
        <v>17</v>
      </c>
      <c r="D9" s="12" t="s">
        <v>8</v>
      </c>
      <c r="E9" s="11"/>
      <c r="F9" s="11">
        <f t="shared" ref="F9:F12" si="1">+E9*C9</f>
        <v>0</v>
      </c>
    </row>
    <row r="10" spans="1:7" ht="15" x14ac:dyDescent="0.25">
      <c r="A10" s="10">
        <f t="shared" si="0"/>
        <v>1.04</v>
      </c>
      <c r="B10" s="9" t="s">
        <v>11</v>
      </c>
      <c r="C10" s="11">
        <v>2000</v>
      </c>
      <c r="D10" s="12" t="s">
        <v>12</v>
      </c>
      <c r="E10" s="11"/>
      <c r="F10" s="11">
        <f t="shared" si="1"/>
        <v>0</v>
      </c>
    </row>
    <row r="11" spans="1:7" ht="15" x14ac:dyDescent="0.25">
      <c r="A11" s="10">
        <f t="shared" si="0"/>
        <v>1.05</v>
      </c>
      <c r="B11" s="9" t="s">
        <v>13</v>
      </c>
      <c r="C11" s="11">
        <f>400*0</f>
        <v>0</v>
      </c>
      <c r="D11" s="12" t="s">
        <v>14</v>
      </c>
      <c r="E11" s="11"/>
      <c r="F11" s="11">
        <f t="shared" si="1"/>
        <v>0</v>
      </c>
    </row>
    <row r="12" spans="1:7" ht="45" x14ac:dyDescent="0.25">
      <c r="A12" s="10">
        <f t="shared" si="0"/>
        <v>1.06</v>
      </c>
      <c r="B12" s="13" t="s">
        <v>15</v>
      </c>
      <c r="C12" s="11">
        <v>2</v>
      </c>
      <c r="D12" s="14" t="s">
        <v>16</v>
      </c>
      <c r="E12" s="11"/>
      <c r="F12" s="11">
        <f t="shared" si="1"/>
        <v>0</v>
      </c>
    </row>
    <row r="13" spans="1:7" x14ac:dyDescent="0.25">
      <c r="A13" s="10"/>
      <c r="D13" s="14"/>
      <c r="E13" s="11"/>
      <c r="F13" s="11"/>
      <c r="G13" s="15">
        <f>+SUM(F7:F13)</f>
        <v>0</v>
      </c>
    </row>
    <row r="14" spans="1:7" x14ac:dyDescent="0.25">
      <c r="A14" s="5">
        <v>2</v>
      </c>
      <c r="B14" s="6" t="s">
        <v>17</v>
      </c>
      <c r="C14" s="16"/>
      <c r="D14" s="17"/>
      <c r="E14" s="18"/>
      <c r="F14" s="18"/>
      <c r="G14" s="19"/>
    </row>
    <row r="15" spans="1:7" ht="19.5" customHeight="1" x14ac:dyDescent="0.25">
      <c r="A15" s="10">
        <f>+A14+0.01</f>
        <v>2.0099999999999998</v>
      </c>
      <c r="B15" s="9" t="s">
        <v>18</v>
      </c>
      <c r="C15" s="11">
        <v>41.152000000000001</v>
      </c>
      <c r="D15" s="20" t="s">
        <v>19</v>
      </c>
      <c r="E15" s="11"/>
      <c r="F15" s="11">
        <f t="shared" ref="F15:F16" si="2">+E15*C15</f>
        <v>0</v>
      </c>
    </row>
    <row r="16" spans="1:7" ht="19.5" customHeight="1" x14ac:dyDescent="0.25">
      <c r="A16" s="10">
        <f>+A15+0.01</f>
        <v>2.0199999999999996</v>
      </c>
      <c r="B16" s="9" t="s">
        <v>20</v>
      </c>
      <c r="C16" s="11">
        <v>61.727999999999994</v>
      </c>
      <c r="D16" s="20" t="s">
        <v>19</v>
      </c>
      <c r="E16" s="11"/>
      <c r="F16" s="11">
        <f t="shared" si="2"/>
        <v>0</v>
      </c>
    </row>
    <row r="17" spans="1:7" x14ac:dyDescent="0.25">
      <c r="A17" s="21">
        <f>+A16+0.01</f>
        <v>2.0299999999999994</v>
      </c>
      <c r="B17" s="22" t="s">
        <v>21</v>
      </c>
      <c r="C17" s="23"/>
      <c r="D17" s="24"/>
      <c r="E17" s="25"/>
      <c r="F17" s="25"/>
      <c r="G17" s="26"/>
    </row>
    <row r="18" spans="1:7" ht="16.5" customHeight="1" x14ac:dyDescent="0.25">
      <c r="A18" s="27">
        <f>+A17+0.001</f>
        <v>2.0309999999999993</v>
      </c>
      <c r="B18" s="9" t="s">
        <v>88</v>
      </c>
      <c r="C18" s="11">
        <v>69086.808999999994</v>
      </c>
      <c r="D18" s="12" t="s">
        <v>22</v>
      </c>
      <c r="E18" s="11"/>
      <c r="F18" s="11">
        <f t="shared" ref="F18:F21" si="3">+E18*C18</f>
        <v>0</v>
      </c>
    </row>
    <row r="19" spans="1:7" ht="18.75" customHeight="1" x14ac:dyDescent="0.25">
      <c r="A19" s="27">
        <f>+A18+0.001</f>
        <v>2.0319999999999991</v>
      </c>
      <c r="B19" s="9" t="s">
        <v>89</v>
      </c>
      <c r="C19" s="11">
        <v>898128.51699999999</v>
      </c>
      <c r="D19" s="12" t="s">
        <v>22</v>
      </c>
      <c r="E19" s="11"/>
      <c r="F19" s="11">
        <f t="shared" si="3"/>
        <v>0</v>
      </c>
    </row>
    <row r="20" spans="1:7" ht="15" x14ac:dyDescent="0.25">
      <c r="A20" s="27">
        <f>+A19+0.001</f>
        <v>2.032999999999999</v>
      </c>
      <c r="B20" s="9" t="s">
        <v>90</v>
      </c>
      <c r="C20" s="11">
        <v>414520.85399999999</v>
      </c>
      <c r="D20" s="12" t="s">
        <v>22</v>
      </c>
      <c r="E20" s="11"/>
      <c r="F20" s="11">
        <f t="shared" si="3"/>
        <v>0</v>
      </c>
    </row>
    <row r="21" spans="1:7" ht="30" x14ac:dyDescent="0.25">
      <c r="A21" s="27">
        <f>+A20+0.001</f>
        <v>2.0339999999999989</v>
      </c>
      <c r="B21" s="13" t="s">
        <v>91</v>
      </c>
      <c r="C21" s="11">
        <v>540736.40625</v>
      </c>
      <c r="D21" s="12" t="s">
        <v>22</v>
      </c>
      <c r="E21" s="11"/>
      <c r="F21" s="11">
        <f t="shared" si="3"/>
        <v>0</v>
      </c>
    </row>
    <row r="22" spans="1:7" x14ac:dyDescent="0.25">
      <c r="A22" s="21">
        <f>+A17+0.01</f>
        <v>2.0399999999999991</v>
      </c>
      <c r="B22" s="22" t="s">
        <v>23</v>
      </c>
      <c r="C22" s="23"/>
      <c r="D22" s="24"/>
      <c r="E22" s="25"/>
      <c r="F22" s="25"/>
      <c r="G22" s="26"/>
    </row>
    <row r="23" spans="1:7" ht="15" x14ac:dyDescent="0.25">
      <c r="A23" s="27">
        <f>+A22+0.001</f>
        <v>2.040999999999999</v>
      </c>
      <c r="B23" s="9" t="s">
        <v>24</v>
      </c>
      <c r="C23" s="11">
        <v>1038213.9</v>
      </c>
      <c r="D23" s="12" t="s">
        <v>25</v>
      </c>
      <c r="E23" s="11"/>
      <c r="F23" s="11">
        <f t="shared" ref="F23:F26" si="4">+E23*C23</f>
        <v>0</v>
      </c>
    </row>
    <row r="24" spans="1:7" ht="15" x14ac:dyDescent="0.25">
      <c r="A24" s="27">
        <f t="shared" ref="A24:A27" si="5">+A23+0.001</f>
        <v>2.0419999999999989</v>
      </c>
      <c r="B24" s="9" t="s">
        <v>26</v>
      </c>
      <c r="C24" s="11">
        <v>81978.834999999992</v>
      </c>
      <c r="D24" s="12" t="s">
        <v>22</v>
      </c>
      <c r="E24" s="11"/>
      <c r="F24" s="11">
        <f t="shared" si="4"/>
        <v>0</v>
      </c>
    </row>
    <row r="25" spans="1:7" ht="15" x14ac:dyDescent="0.25">
      <c r="A25" s="27">
        <f t="shared" si="5"/>
        <v>2.0429999999999988</v>
      </c>
      <c r="B25" s="9" t="s">
        <v>27</v>
      </c>
      <c r="C25" s="11">
        <v>3460713</v>
      </c>
      <c r="D25" s="12" t="s">
        <v>14</v>
      </c>
      <c r="E25" s="11"/>
      <c r="F25" s="11">
        <f t="shared" si="4"/>
        <v>0</v>
      </c>
    </row>
    <row r="26" spans="1:7" ht="15" x14ac:dyDescent="0.25">
      <c r="A26" s="27">
        <f t="shared" si="5"/>
        <v>2.0439999999999987</v>
      </c>
      <c r="B26" s="9" t="s">
        <v>28</v>
      </c>
      <c r="C26" s="11">
        <v>896000</v>
      </c>
      <c r="D26" s="12" t="s">
        <v>14</v>
      </c>
      <c r="E26" s="11"/>
      <c r="F26" s="11">
        <f t="shared" si="4"/>
        <v>0</v>
      </c>
    </row>
    <row r="27" spans="1:7" ht="17.25" customHeight="1" x14ac:dyDescent="0.25">
      <c r="A27" s="27">
        <f t="shared" si="5"/>
        <v>2.0449999999999986</v>
      </c>
      <c r="B27" s="9" t="s">
        <v>44</v>
      </c>
      <c r="C27" s="11">
        <v>896000</v>
      </c>
      <c r="D27" s="12" t="s">
        <v>14</v>
      </c>
      <c r="E27" s="11"/>
      <c r="F27" s="11">
        <f>+E27*C27</f>
        <v>0</v>
      </c>
    </row>
    <row r="28" spans="1:7" x14ac:dyDescent="0.25">
      <c r="A28" s="21">
        <v>2.0499999999999998</v>
      </c>
      <c r="B28" s="22" t="s">
        <v>29</v>
      </c>
      <c r="C28" s="23"/>
      <c r="D28" s="24"/>
      <c r="E28" s="25"/>
      <c r="F28" s="25"/>
      <c r="G28" s="26"/>
    </row>
    <row r="29" spans="1:7" ht="15" x14ac:dyDescent="0.25">
      <c r="A29" s="27">
        <f>+A28+0.001</f>
        <v>2.0509999999999997</v>
      </c>
      <c r="B29" s="9" t="s">
        <v>30</v>
      </c>
      <c r="C29" s="11">
        <v>1036302.1349999998</v>
      </c>
      <c r="D29" s="12" t="s">
        <v>31</v>
      </c>
      <c r="E29" s="11"/>
      <c r="F29" s="11">
        <f t="shared" ref="F29:F40" si="6">+E29*C29</f>
        <v>0</v>
      </c>
      <c r="G29" s="11"/>
    </row>
    <row r="30" spans="1:7" ht="15" x14ac:dyDescent="0.25">
      <c r="A30" s="27">
        <f>+A29+0.001</f>
        <v>2.0519999999999996</v>
      </c>
      <c r="B30" s="9" t="s">
        <v>32</v>
      </c>
      <c r="C30" s="11">
        <v>11675670.721000001</v>
      </c>
      <c r="D30" s="12" t="s">
        <v>31</v>
      </c>
      <c r="E30" s="11"/>
      <c r="F30" s="11">
        <f t="shared" si="6"/>
        <v>0</v>
      </c>
    </row>
    <row r="31" spans="1:7" ht="15" x14ac:dyDescent="0.25">
      <c r="A31" s="27">
        <f>+A30+0.001</f>
        <v>2.0529999999999995</v>
      </c>
      <c r="B31" s="9" t="s">
        <v>33</v>
      </c>
      <c r="C31" s="11">
        <v>5388771.102</v>
      </c>
      <c r="D31" s="12" t="s">
        <v>31</v>
      </c>
      <c r="E31" s="11"/>
      <c r="F31" s="11">
        <f t="shared" si="6"/>
        <v>0</v>
      </c>
    </row>
    <row r="32" spans="1:7" ht="15" x14ac:dyDescent="0.25">
      <c r="A32" s="27">
        <f>+A31+0.001</f>
        <v>2.0539999999999994</v>
      </c>
      <c r="B32" s="9" t="s">
        <v>34</v>
      </c>
      <c r="C32" s="11">
        <v>1065724.855</v>
      </c>
      <c r="D32" s="12" t="s">
        <v>31</v>
      </c>
      <c r="E32" s="11"/>
      <c r="F32" s="11">
        <f t="shared" si="6"/>
        <v>0</v>
      </c>
    </row>
    <row r="33" spans="1:7" ht="15" x14ac:dyDescent="0.25">
      <c r="A33" s="27">
        <f>+A32+0.001</f>
        <v>2.0549999999999993</v>
      </c>
      <c r="B33" s="9" t="s">
        <v>35</v>
      </c>
      <c r="C33" s="11">
        <v>613275</v>
      </c>
      <c r="D33" s="12" t="s">
        <v>31</v>
      </c>
      <c r="E33" s="11"/>
      <c r="F33" s="11">
        <f t="shared" si="6"/>
        <v>0</v>
      </c>
    </row>
    <row r="34" spans="1:7" x14ac:dyDescent="0.25">
      <c r="A34" s="21">
        <f>+A28+0.01</f>
        <v>2.0599999999999996</v>
      </c>
      <c r="B34" s="22" t="s">
        <v>36</v>
      </c>
      <c r="C34" s="23"/>
      <c r="D34" s="24"/>
      <c r="E34" s="25"/>
      <c r="F34" s="25">
        <f t="shared" si="6"/>
        <v>0</v>
      </c>
      <c r="G34" s="26"/>
    </row>
    <row r="35" spans="1:7" ht="15" x14ac:dyDescent="0.25">
      <c r="A35" s="27">
        <f>+A34+0.001</f>
        <v>2.0609999999999995</v>
      </c>
      <c r="B35" s="9" t="s">
        <v>37</v>
      </c>
      <c r="C35" s="11">
        <v>7029573.28125</v>
      </c>
      <c r="D35" s="12" t="s">
        <v>31</v>
      </c>
      <c r="E35" s="11"/>
      <c r="F35" s="11">
        <f t="shared" si="6"/>
        <v>0</v>
      </c>
    </row>
    <row r="36" spans="1:7" ht="15" x14ac:dyDescent="0.25">
      <c r="A36" s="27">
        <f>+A35+0.001</f>
        <v>2.0619999999999994</v>
      </c>
      <c r="B36" s="9" t="s">
        <v>38</v>
      </c>
      <c r="C36" s="11">
        <v>880249.24000000011</v>
      </c>
      <c r="D36" s="12" t="s">
        <v>31</v>
      </c>
      <c r="E36" s="11"/>
      <c r="F36" s="11">
        <f t="shared" si="6"/>
        <v>0</v>
      </c>
    </row>
    <row r="37" spans="1:7" ht="15" x14ac:dyDescent="0.25">
      <c r="A37" s="27">
        <f>+A36+0.001</f>
        <v>2.0629999999999993</v>
      </c>
      <c r="B37" s="9" t="s">
        <v>39</v>
      </c>
      <c r="C37" s="11">
        <v>2939703.9750000001</v>
      </c>
      <c r="D37" s="12" t="s">
        <v>31</v>
      </c>
      <c r="E37" s="11"/>
      <c r="F37" s="11">
        <f t="shared" si="6"/>
        <v>0</v>
      </c>
    </row>
    <row r="38" spans="1:7" ht="15" x14ac:dyDescent="0.25">
      <c r="A38" s="27">
        <f t="shared" ref="A38:A40" si="7">+A37+0.001</f>
        <v>2.0639999999999992</v>
      </c>
      <c r="B38" s="9" t="s">
        <v>40</v>
      </c>
      <c r="C38" s="11">
        <v>2400</v>
      </c>
      <c r="D38" s="12" t="s">
        <v>41</v>
      </c>
      <c r="E38" s="11"/>
      <c r="F38" s="11">
        <f t="shared" si="6"/>
        <v>0</v>
      </c>
    </row>
    <row r="39" spans="1:7" ht="15" x14ac:dyDescent="0.25">
      <c r="A39" s="27">
        <f t="shared" si="7"/>
        <v>2.0649999999999991</v>
      </c>
      <c r="B39" s="9" t="s">
        <v>42</v>
      </c>
      <c r="C39" s="11">
        <v>9057</v>
      </c>
      <c r="D39" s="12" t="s">
        <v>41</v>
      </c>
      <c r="E39" s="11"/>
      <c r="F39" s="11">
        <f t="shared" si="6"/>
        <v>0</v>
      </c>
    </row>
    <row r="40" spans="1:7" ht="17.25" customHeight="1" x14ac:dyDescent="0.25">
      <c r="A40" s="27">
        <f t="shared" si="7"/>
        <v>2.0659999999999989</v>
      </c>
      <c r="B40" s="9" t="s">
        <v>43</v>
      </c>
      <c r="C40" s="11">
        <v>35718</v>
      </c>
      <c r="D40" s="12" t="s">
        <v>41</v>
      </c>
      <c r="E40" s="11"/>
      <c r="F40" s="11">
        <f t="shared" si="6"/>
        <v>0</v>
      </c>
    </row>
    <row r="41" spans="1:7" x14ac:dyDescent="0.25">
      <c r="A41" s="10"/>
      <c r="D41" s="12"/>
      <c r="E41" s="11"/>
      <c r="F41" s="11"/>
      <c r="G41" s="15">
        <f>+SUM(F15:F40)</f>
        <v>0</v>
      </c>
    </row>
    <row r="42" spans="1:7" x14ac:dyDescent="0.25">
      <c r="A42" s="5">
        <v>3</v>
      </c>
      <c r="B42" s="6" t="s">
        <v>45</v>
      </c>
      <c r="C42" s="16"/>
      <c r="D42" s="17"/>
      <c r="E42" s="18"/>
      <c r="F42" s="18"/>
      <c r="G42" s="19"/>
    </row>
    <row r="43" spans="1:7" ht="15" x14ac:dyDescent="0.25">
      <c r="A43" s="10">
        <f>+A42+0.01</f>
        <v>3.01</v>
      </c>
      <c r="B43" s="9" t="s">
        <v>46</v>
      </c>
      <c r="C43" s="11">
        <v>226131.07500000001</v>
      </c>
      <c r="D43" s="12" t="s">
        <v>25</v>
      </c>
      <c r="E43" s="11"/>
      <c r="F43" s="11">
        <f t="shared" ref="F43:F45" si="8">+E43*C43</f>
        <v>0</v>
      </c>
    </row>
    <row r="44" spans="1:7" ht="15" x14ac:dyDescent="0.25">
      <c r="A44" s="10">
        <f>+A43+0.01</f>
        <v>3.0199999999999996</v>
      </c>
      <c r="B44" s="9" t="s">
        <v>47</v>
      </c>
      <c r="C44" s="11">
        <v>67711.48000000001</v>
      </c>
      <c r="D44" s="12" t="s">
        <v>25</v>
      </c>
      <c r="E44" s="11"/>
      <c r="F44" s="11">
        <f t="shared" si="8"/>
        <v>0</v>
      </c>
    </row>
    <row r="45" spans="1:7" ht="15.6" customHeight="1" x14ac:dyDescent="0.25">
      <c r="A45" s="10">
        <f>+A44+0.01</f>
        <v>3.0299999999999994</v>
      </c>
      <c r="B45" s="9" t="s">
        <v>92</v>
      </c>
      <c r="C45" s="11">
        <v>67711.48000000001</v>
      </c>
      <c r="D45" s="12" t="s">
        <v>25</v>
      </c>
      <c r="E45" s="11"/>
      <c r="F45" s="11">
        <f t="shared" si="8"/>
        <v>0</v>
      </c>
    </row>
    <row r="46" spans="1:7" x14ac:dyDescent="0.25">
      <c r="A46" s="10"/>
      <c r="D46" s="12"/>
      <c r="E46" s="11"/>
      <c r="F46" s="11"/>
      <c r="G46" s="15">
        <f>+SUM(F43:F45)</f>
        <v>0</v>
      </c>
    </row>
    <row r="47" spans="1:7" x14ac:dyDescent="0.25">
      <c r="A47" s="5">
        <v>4</v>
      </c>
      <c r="B47" s="6" t="s">
        <v>48</v>
      </c>
      <c r="C47" s="16"/>
      <c r="D47" s="17"/>
      <c r="E47" s="18"/>
      <c r="F47" s="18"/>
      <c r="G47" s="19"/>
    </row>
    <row r="48" spans="1:7" ht="15" x14ac:dyDescent="0.25">
      <c r="A48" s="10">
        <f>+A47+0.01</f>
        <v>4.01</v>
      </c>
      <c r="B48" s="9" t="s">
        <v>49</v>
      </c>
      <c r="C48" s="11">
        <v>318712.98966666666</v>
      </c>
      <c r="D48" s="12" t="s">
        <v>14</v>
      </c>
      <c r="E48" s="11"/>
      <c r="F48" s="11">
        <f t="shared" ref="F48:F51" si="9">+E48*C48</f>
        <v>0</v>
      </c>
    </row>
    <row r="49" spans="1:7" ht="30" x14ac:dyDescent="0.25">
      <c r="A49" s="10">
        <f>+A48+0.01</f>
        <v>4.0199999999999996</v>
      </c>
      <c r="B49" s="13" t="s">
        <v>50</v>
      </c>
      <c r="C49" s="11">
        <v>43249.538206199999</v>
      </c>
      <c r="D49" s="12" t="s">
        <v>25</v>
      </c>
      <c r="E49" s="11"/>
      <c r="F49" s="11">
        <f t="shared" si="9"/>
        <v>0</v>
      </c>
    </row>
    <row r="50" spans="1:7" ht="15" x14ac:dyDescent="0.25">
      <c r="A50" s="10">
        <f>+A49+0.01</f>
        <v>4.0299999999999994</v>
      </c>
      <c r="B50" s="9" t="s">
        <v>93</v>
      </c>
      <c r="C50" s="11">
        <f>+C49*5</f>
        <v>216247.69103099999</v>
      </c>
      <c r="D50" s="12" t="s">
        <v>31</v>
      </c>
      <c r="E50" s="11"/>
      <c r="F50" s="11">
        <f t="shared" si="9"/>
        <v>0</v>
      </c>
    </row>
    <row r="51" spans="1:7" ht="15" x14ac:dyDescent="0.25">
      <c r="A51" s="10">
        <f>+A50+0.01</f>
        <v>4.0399999999999991</v>
      </c>
      <c r="B51" s="9" t="s">
        <v>51</v>
      </c>
      <c r="C51" s="11">
        <v>812367.06300000008</v>
      </c>
      <c r="D51" s="12" t="s">
        <v>14</v>
      </c>
      <c r="E51" s="11"/>
      <c r="F51" s="11">
        <f t="shared" si="9"/>
        <v>0</v>
      </c>
    </row>
    <row r="52" spans="1:7" x14ac:dyDescent="0.25">
      <c r="A52" s="10"/>
      <c r="D52" s="12"/>
      <c r="E52" s="11"/>
      <c r="F52" s="11"/>
      <c r="G52" s="15">
        <f>+SUM(F48:F51)</f>
        <v>0</v>
      </c>
    </row>
    <row r="53" spans="1:7" x14ac:dyDescent="0.25">
      <c r="A53" s="5">
        <v>5</v>
      </c>
      <c r="B53" s="6" t="s">
        <v>52</v>
      </c>
      <c r="C53" s="16"/>
      <c r="D53" s="17"/>
      <c r="E53" s="18"/>
      <c r="F53" s="18"/>
      <c r="G53" s="19"/>
    </row>
    <row r="54" spans="1:7" ht="30" x14ac:dyDescent="0.25">
      <c r="A54" s="10">
        <f>+A53+0.01</f>
        <v>5.01</v>
      </c>
      <c r="B54" s="48" t="s">
        <v>94</v>
      </c>
      <c r="C54" s="11">
        <v>4284</v>
      </c>
      <c r="D54" s="12" t="s">
        <v>41</v>
      </c>
      <c r="E54" s="11"/>
      <c r="F54" s="11">
        <f>+E54*C54</f>
        <v>0</v>
      </c>
    </row>
    <row r="55" spans="1:7" x14ac:dyDescent="0.25">
      <c r="A55" s="10"/>
      <c r="D55" s="12"/>
      <c r="E55" s="11"/>
      <c r="F55" s="11"/>
      <c r="G55" s="15">
        <f>+SUM(F54:F54)</f>
        <v>0</v>
      </c>
    </row>
    <row r="56" spans="1:7" x14ac:dyDescent="0.25">
      <c r="A56" s="5">
        <v>6</v>
      </c>
      <c r="B56" s="6" t="s">
        <v>53</v>
      </c>
      <c r="C56" s="16"/>
      <c r="D56" s="17"/>
      <c r="E56" s="18"/>
      <c r="F56" s="18"/>
      <c r="G56" s="19"/>
    </row>
    <row r="57" spans="1:7" x14ac:dyDescent="0.25">
      <c r="A57" s="21">
        <f>+A56+0.01</f>
        <v>6.01</v>
      </c>
      <c r="B57" s="22" t="s">
        <v>54</v>
      </c>
      <c r="C57" s="23"/>
      <c r="D57" s="24"/>
      <c r="E57" s="25"/>
      <c r="F57" s="25"/>
      <c r="G57" s="26"/>
    </row>
    <row r="58" spans="1:7" ht="15" x14ac:dyDescent="0.25">
      <c r="A58" s="27">
        <f>+A57+0.001</f>
        <v>6.0110000000000001</v>
      </c>
      <c r="B58" s="9" t="s">
        <v>55</v>
      </c>
      <c r="C58" s="11">
        <v>2152.7999999999997</v>
      </c>
      <c r="D58" s="12" t="s">
        <v>41</v>
      </c>
      <c r="E58" s="11"/>
      <c r="F58" s="11">
        <f t="shared" ref="F58:F61" si="10">+E58*C58</f>
        <v>0</v>
      </c>
    </row>
    <row r="59" spans="1:7" ht="15" x14ac:dyDescent="0.25">
      <c r="A59" s="27">
        <f>+A58+0.001</f>
        <v>6.0120000000000005</v>
      </c>
      <c r="B59" s="9" t="s">
        <v>95</v>
      </c>
      <c r="C59" s="11">
        <v>2808</v>
      </c>
      <c r="D59" s="12" t="s">
        <v>41</v>
      </c>
      <c r="E59" s="11"/>
      <c r="F59" s="11">
        <f t="shared" si="10"/>
        <v>0</v>
      </c>
    </row>
    <row r="60" spans="1:7" ht="15" x14ac:dyDescent="0.25">
      <c r="A60" s="27">
        <f>+A59+0.001</f>
        <v>6.0130000000000008</v>
      </c>
      <c r="B60" s="9" t="s">
        <v>56</v>
      </c>
      <c r="C60" s="11">
        <v>1684.8000000000002</v>
      </c>
      <c r="D60" s="12" t="s">
        <v>41</v>
      </c>
      <c r="E60" s="11"/>
      <c r="F60" s="11">
        <f t="shared" si="10"/>
        <v>0</v>
      </c>
    </row>
    <row r="61" spans="1:7" ht="15" x14ac:dyDescent="0.25">
      <c r="A61" s="27">
        <f>+A60+0.001</f>
        <v>6.0140000000000011</v>
      </c>
      <c r="B61" s="9" t="s">
        <v>57</v>
      </c>
      <c r="C61" s="11">
        <v>180.18</v>
      </c>
      <c r="D61" s="12" t="s">
        <v>41</v>
      </c>
      <c r="E61" s="11"/>
      <c r="F61" s="11">
        <f t="shared" si="10"/>
        <v>0</v>
      </c>
    </row>
    <row r="62" spans="1:7" x14ac:dyDescent="0.25">
      <c r="A62" s="21">
        <f>+A57+0.01</f>
        <v>6.02</v>
      </c>
      <c r="B62" s="22" t="s">
        <v>58</v>
      </c>
      <c r="C62" s="23"/>
      <c r="D62" s="24"/>
      <c r="E62" s="25"/>
      <c r="F62" s="25"/>
      <c r="G62" s="26"/>
    </row>
    <row r="63" spans="1:7" ht="30" x14ac:dyDescent="0.25">
      <c r="A63" s="27">
        <f>+A62+0.001</f>
        <v>6.0209999999999999</v>
      </c>
      <c r="B63" s="48" t="s">
        <v>96</v>
      </c>
      <c r="C63" s="11">
        <v>228</v>
      </c>
      <c r="D63" s="12" t="s">
        <v>41</v>
      </c>
      <c r="E63" s="11"/>
      <c r="F63" s="11">
        <f>+E63*C63</f>
        <v>0</v>
      </c>
    </row>
    <row r="64" spans="1:7" x14ac:dyDescent="0.25">
      <c r="A64" s="10"/>
      <c r="D64" s="12"/>
      <c r="E64" s="11"/>
      <c r="F64" s="11"/>
      <c r="G64" s="15">
        <f>+SUM(F58:F63)</f>
        <v>0</v>
      </c>
    </row>
    <row r="65" spans="1:7" x14ac:dyDescent="0.25">
      <c r="A65" s="5">
        <v>7</v>
      </c>
      <c r="B65" s="6" t="s">
        <v>59</v>
      </c>
      <c r="C65" s="16"/>
      <c r="D65" s="17"/>
      <c r="E65" s="18"/>
      <c r="F65" s="18"/>
      <c r="G65" s="19"/>
    </row>
    <row r="66" spans="1:7" x14ac:dyDescent="0.25">
      <c r="A66" s="21">
        <f>+A65+0.01</f>
        <v>7.01</v>
      </c>
      <c r="B66" s="22" t="s">
        <v>60</v>
      </c>
      <c r="C66" s="23"/>
      <c r="D66" s="24"/>
      <c r="E66" s="25"/>
      <c r="F66" s="25"/>
      <c r="G66" s="26"/>
    </row>
    <row r="67" spans="1:7" ht="21" customHeight="1" x14ac:dyDescent="0.25">
      <c r="A67" s="27">
        <f>+A66+0.001</f>
        <v>7.0110000000000001</v>
      </c>
      <c r="B67" s="13" t="s">
        <v>61</v>
      </c>
      <c r="C67" s="28">
        <v>950</v>
      </c>
      <c r="D67" s="12" t="s">
        <v>12</v>
      </c>
      <c r="E67" s="11"/>
      <c r="F67" s="11">
        <f t="shared" ref="F67:F72" si="11">+E67*C67</f>
        <v>0</v>
      </c>
    </row>
    <row r="68" spans="1:7" ht="18.75" customHeight="1" x14ac:dyDescent="0.25">
      <c r="A68" s="27">
        <f>+A67+0.001</f>
        <v>7.0120000000000005</v>
      </c>
      <c r="B68" s="13" t="s">
        <v>62</v>
      </c>
      <c r="C68" s="28">
        <v>1800</v>
      </c>
      <c r="D68" s="12" t="s">
        <v>12</v>
      </c>
      <c r="E68" s="11"/>
      <c r="F68" s="11">
        <f t="shared" si="11"/>
        <v>0</v>
      </c>
    </row>
    <row r="69" spans="1:7" ht="18" customHeight="1" x14ac:dyDescent="0.25">
      <c r="A69" s="10">
        <f>+A66+0.01</f>
        <v>7.02</v>
      </c>
      <c r="B69" s="9" t="s">
        <v>63</v>
      </c>
      <c r="C69" s="11">
        <v>1005</v>
      </c>
      <c r="D69" s="12" t="s">
        <v>41</v>
      </c>
      <c r="E69" s="11"/>
      <c r="F69" s="11">
        <f t="shared" si="11"/>
        <v>0</v>
      </c>
    </row>
    <row r="70" spans="1:7" ht="33.75" customHeight="1" x14ac:dyDescent="0.25">
      <c r="A70" s="10">
        <f>+A69+0.01</f>
        <v>7.0299999999999994</v>
      </c>
      <c r="B70" s="13" t="s">
        <v>101</v>
      </c>
      <c r="C70" s="11">
        <v>5823</v>
      </c>
      <c r="D70" s="12" t="s">
        <v>41</v>
      </c>
      <c r="E70" s="11"/>
      <c r="F70" s="11">
        <f t="shared" si="11"/>
        <v>0</v>
      </c>
    </row>
    <row r="71" spans="1:7" ht="30" x14ac:dyDescent="0.25">
      <c r="A71" s="10">
        <f>+A70+0.01</f>
        <v>7.0399999999999991</v>
      </c>
      <c r="B71" s="13" t="s">
        <v>100</v>
      </c>
      <c r="C71" s="28">
        <v>20</v>
      </c>
      <c r="D71" s="12" t="s">
        <v>16</v>
      </c>
      <c r="E71" s="11"/>
      <c r="F71" s="11">
        <f t="shared" si="11"/>
        <v>0</v>
      </c>
    </row>
    <row r="72" spans="1:7" ht="17.25" customHeight="1" x14ac:dyDescent="0.25">
      <c r="A72" s="10">
        <f>+A71+0.01</f>
        <v>7.0499999999999989</v>
      </c>
      <c r="B72" s="13" t="s">
        <v>64</v>
      </c>
      <c r="C72" s="28">
        <v>20</v>
      </c>
      <c r="D72" s="12" t="s">
        <v>16</v>
      </c>
      <c r="E72" s="11"/>
      <c r="F72" s="11">
        <f t="shared" si="11"/>
        <v>0</v>
      </c>
    </row>
    <row r="73" spans="1:7" ht="17.25" customHeight="1" x14ac:dyDescent="0.25">
      <c r="A73" s="10"/>
      <c r="B73" s="13"/>
      <c r="C73" s="28"/>
      <c r="D73" s="12"/>
      <c r="E73" s="11"/>
      <c r="F73" s="11"/>
      <c r="G73" s="15">
        <f>+SUM(F67:F72)</f>
        <v>0</v>
      </c>
    </row>
    <row r="74" spans="1:7" x14ac:dyDescent="0.25">
      <c r="A74" s="5">
        <v>8</v>
      </c>
      <c r="B74" s="6" t="s">
        <v>65</v>
      </c>
      <c r="C74" s="16"/>
      <c r="D74" s="17"/>
      <c r="E74" s="18"/>
      <c r="F74" s="18"/>
      <c r="G74" s="19"/>
    </row>
    <row r="75" spans="1:7" ht="21.75" customHeight="1" x14ac:dyDescent="0.25">
      <c r="A75" s="10">
        <f t="shared" ref="A75:A81" si="12">+A74+0.01</f>
        <v>8.01</v>
      </c>
      <c r="B75" s="13" t="s">
        <v>102</v>
      </c>
      <c r="C75" s="11">
        <v>1103.0250000000001</v>
      </c>
      <c r="D75" s="12" t="s">
        <v>41</v>
      </c>
      <c r="E75" s="11"/>
      <c r="F75" s="11">
        <f t="shared" ref="F75:F81" si="13">+E75*C75</f>
        <v>0</v>
      </c>
    </row>
    <row r="76" spans="1:7" ht="21.75" customHeight="1" x14ac:dyDescent="0.25">
      <c r="A76" s="10">
        <f t="shared" si="12"/>
        <v>8.02</v>
      </c>
      <c r="B76" s="13" t="s">
        <v>103</v>
      </c>
      <c r="C76" s="11">
        <v>880.00000000000011</v>
      </c>
      <c r="D76" s="12" t="s">
        <v>41</v>
      </c>
      <c r="E76" s="11"/>
      <c r="F76" s="11">
        <f t="shared" si="13"/>
        <v>0</v>
      </c>
    </row>
    <row r="77" spans="1:7" ht="21.75" customHeight="1" x14ac:dyDescent="0.25">
      <c r="A77" s="10">
        <f t="shared" si="12"/>
        <v>8.0299999999999994</v>
      </c>
      <c r="B77" s="13" t="s">
        <v>97</v>
      </c>
      <c r="C77" s="11">
        <v>220255.2</v>
      </c>
      <c r="D77" s="12" t="s">
        <v>14</v>
      </c>
      <c r="E77" s="11"/>
      <c r="F77" s="11">
        <f t="shared" si="13"/>
        <v>0</v>
      </c>
    </row>
    <row r="78" spans="1:7" ht="21.75" customHeight="1" x14ac:dyDescent="0.25">
      <c r="A78" s="10">
        <f t="shared" si="12"/>
        <v>8.0399999999999991</v>
      </c>
      <c r="B78" s="13" t="s">
        <v>98</v>
      </c>
      <c r="C78" s="11">
        <v>808544.8</v>
      </c>
      <c r="D78" s="12" t="s">
        <v>14</v>
      </c>
      <c r="E78" s="11"/>
      <c r="F78" s="11">
        <f t="shared" si="13"/>
        <v>0</v>
      </c>
    </row>
    <row r="79" spans="1:7" ht="21.75" customHeight="1" x14ac:dyDescent="0.25">
      <c r="A79" s="10">
        <f t="shared" si="12"/>
        <v>8.0499999999999989</v>
      </c>
      <c r="B79" s="13" t="s">
        <v>99</v>
      </c>
      <c r="C79" s="11">
        <v>220255.2</v>
      </c>
      <c r="D79" s="12" t="s">
        <v>14</v>
      </c>
      <c r="E79" s="11"/>
      <c r="F79" s="11">
        <f t="shared" si="13"/>
        <v>0</v>
      </c>
    </row>
    <row r="80" spans="1:7" ht="19.350000000000001" customHeight="1" x14ac:dyDescent="0.25">
      <c r="A80" s="10">
        <f t="shared" si="12"/>
        <v>8.0599999999999987</v>
      </c>
      <c r="B80" s="13" t="s">
        <v>66</v>
      </c>
      <c r="C80" s="11">
        <v>1</v>
      </c>
      <c r="D80" s="12" t="s">
        <v>67</v>
      </c>
      <c r="E80" s="11"/>
      <c r="F80" s="11">
        <f t="shared" si="13"/>
        <v>0</v>
      </c>
    </row>
    <row r="81" spans="1:7" ht="15" x14ac:dyDescent="0.25">
      <c r="A81" s="10">
        <f t="shared" si="12"/>
        <v>8.0699999999999985</v>
      </c>
      <c r="B81" s="13" t="s">
        <v>104</v>
      </c>
      <c r="C81" s="11">
        <v>200000</v>
      </c>
      <c r="D81" s="12" t="s">
        <v>14</v>
      </c>
      <c r="E81" s="11"/>
      <c r="F81" s="11">
        <f t="shared" si="13"/>
        <v>0</v>
      </c>
    </row>
    <row r="82" spans="1:7" x14ac:dyDescent="0.25">
      <c r="A82" s="10"/>
      <c r="D82" s="12"/>
      <c r="E82" s="29"/>
      <c r="G82" s="15">
        <f>+SUM(F75:F81)</f>
        <v>0</v>
      </c>
    </row>
    <row r="83" spans="1:7" x14ac:dyDescent="0.25">
      <c r="A83" s="5">
        <v>9</v>
      </c>
      <c r="B83" s="6" t="s">
        <v>68</v>
      </c>
      <c r="C83" s="16"/>
      <c r="D83" s="17"/>
      <c r="E83" s="18"/>
      <c r="F83" s="18"/>
      <c r="G83" s="19"/>
    </row>
    <row r="84" spans="1:7" ht="60" x14ac:dyDescent="0.25">
      <c r="A84" s="10">
        <f t="shared" ref="A84:A90" si="14">+A83+0.01</f>
        <v>9.01</v>
      </c>
      <c r="B84" s="13" t="s">
        <v>69</v>
      </c>
      <c r="C84" s="11">
        <v>1000</v>
      </c>
      <c r="D84" s="12" t="s">
        <v>12</v>
      </c>
      <c r="E84" s="11"/>
      <c r="F84" s="11">
        <f t="shared" ref="F84:F90" si="15">+E84*C84</f>
        <v>0</v>
      </c>
    </row>
    <row r="85" spans="1:7" ht="15" x14ac:dyDescent="0.25">
      <c r="A85" s="10">
        <f t="shared" si="14"/>
        <v>9.02</v>
      </c>
      <c r="B85" s="13" t="s">
        <v>70</v>
      </c>
      <c r="C85" s="11">
        <v>690</v>
      </c>
      <c r="D85" s="12" t="s">
        <v>16</v>
      </c>
      <c r="E85" s="11"/>
      <c r="F85" s="11">
        <f t="shared" si="15"/>
        <v>0</v>
      </c>
    </row>
    <row r="86" spans="1:7" ht="15" x14ac:dyDescent="0.25">
      <c r="A86" s="10">
        <f t="shared" si="14"/>
        <v>9.0299999999999994</v>
      </c>
      <c r="B86" s="13" t="s">
        <v>71</v>
      </c>
      <c r="C86" s="11">
        <v>1</v>
      </c>
      <c r="D86" s="12" t="s">
        <v>16</v>
      </c>
      <c r="E86" s="11"/>
      <c r="F86" s="11">
        <f t="shared" si="15"/>
        <v>0</v>
      </c>
    </row>
    <row r="87" spans="1:7" ht="15" x14ac:dyDescent="0.25">
      <c r="A87" s="10">
        <f t="shared" si="14"/>
        <v>9.0399999999999991</v>
      </c>
      <c r="B87" s="13" t="s">
        <v>72</v>
      </c>
      <c r="C87" s="11">
        <v>4</v>
      </c>
      <c r="D87" s="12" t="s">
        <v>16</v>
      </c>
      <c r="E87" s="11"/>
      <c r="F87" s="11">
        <f t="shared" si="15"/>
        <v>0</v>
      </c>
    </row>
    <row r="88" spans="1:7" ht="45" x14ac:dyDescent="0.25">
      <c r="A88" s="10">
        <f t="shared" si="14"/>
        <v>9.0499999999999989</v>
      </c>
      <c r="B88" s="13" t="s">
        <v>73</v>
      </c>
      <c r="C88" s="11">
        <v>26067</v>
      </c>
      <c r="D88" s="12" t="s">
        <v>16</v>
      </c>
      <c r="E88" s="11"/>
      <c r="F88" s="11">
        <f t="shared" si="15"/>
        <v>0</v>
      </c>
    </row>
    <row r="89" spans="1:7" ht="81.95" customHeight="1" x14ac:dyDescent="0.25">
      <c r="A89" s="10">
        <f t="shared" si="14"/>
        <v>9.0599999999999987</v>
      </c>
      <c r="B89" s="13" t="s">
        <v>74</v>
      </c>
      <c r="C89" s="11">
        <v>400</v>
      </c>
      <c r="D89" s="12" t="s">
        <v>16</v>
      </c>
      <c r="E89" s="11"/>
      <c r="F89" s="11">
        <f t="shared" si="15"/>
        <v>0</v>
      </c>
    </row>
    <row r="90" spans="1:7" ht="60" x14ac:dyDescent="0.25">
      <c r="A90" s="10">
        <f t="shared" si="14"/>
        <v>9.0699999999999985</v>
      </c>
      <c r="B90" s="13" t="s">
        <v>75</v>
      </c>
      <c r="C90" s="11">
        <v>26067</v>
      </c>
      <c r="D90" s="12" t="s">
        <v>12</v>
      </c>
      <c r="E90" s="11"/>
      <c r="F90" s="11">
        <f t="shared" si="15"/>
        <v>0</v>
      </c>
    </row>
    <row r="91" spans="1:7" x14ac:dyDescent="0.25">
      <c r="A91" s="10"/>
      <c r="D91" s="12"/>
      <c r="E91" s="29"/>
      <c r="G91" s="15">
        <f>+SUM(F84:F90)</f>
        <v>0</v>
      </c>
    </row>
    <row r="92" spans="1:7" ht="16.5" thickBot="1" x14ac:dyDescent="0.3">
      <c r="A92" s="10"/>
      <c r="D92" s="12"/>
      <c r="E92" s="29"/>
      <c r="G92" s="15"/>
    </row>
    <row r="93" spans="1:7" ht="16.5" thickBot="1" x14ac:dyDescent="0.3">
      <c r="A93" s="10"/>
      <c r="C93" s="30" t="s">
        <v>76</v>
      </c>
      <c r="D93" s="31"/>
      <c r="E93" s="32"/>
      <c r="F93" s="33" t="s">
        <v>77</v>
      </c>
      <c r="G93" s="34">
        <f>+SUM(G7:G91)</f>
        <v>0</v>
      </c>
    </row>
    <row r="94" spans="1:7" ht="15" x14ac:dyDescent="0.25">
      <c r="A94" s="10"/>
      <c r="C94" s="35" t="s">
        <v>78</v>
      </c>
      <c r="D94" s="36"/>
      <c r="E94" s="36"/>
      <c r="F94" s="37">
        <v>0.1</v>
      </c>
      <c r="G94" s="38">
        <f>+F94*G93</f>
        <v>0</v>
      </c>
    </row>
    <row r="95" spans="1:7" ht="15" x14ac:dyDescent="0.25">
      <c r="A95" s="10"/>
      <c r="C95" s="35" t="s">
        <v>79</v>
      </c>
      <c r="D95" s="36"/>
      <c r="E95" s="36"/>
      <c r="F95" s="39">
        <v>2.5000000000000001E-2</v>
      </c>
      <c r="G95" s="38">
        <f>+F95*G93</f>
        <v>0</v>
      </c>
    </row>
    <row r="96" spans="1:7" ht="15" x14ac:dyDescent="0.25">
      <c r="A96" s="10"/>
      <c r="C96" s="35" t="s">
        <v>80</v>
      </c>
      <c r="D96" s="36"/>
      <c r="E96" s="36"/>
      <c r="F96" s="39">
        <v>1.4E-2</v>
      </c>
      <c r="G96" s="38">
        <f>+F96*G93</f>
        <v>0</v>
      </c>
    </row>
    <row r="97" spans="1:7" ht="15" x14ac:dyDescent="0.25">
      <c r="A97" s="10"/>
      <c r="C97" s="35" t="s">
        <v>81</v>
      </c>
      <c r="D97" s="36"/>
      <c r="E97" s="36"/>
      <c r="F97" s="39">
        <v>1E-3</v>
      </c>
      <c r="G97" s="38">
        <f>+F97*G93</f>
        <v>0</v>
      </c>
    </row>
    <row r="98" spans="1:7" ht="15" x14ac:dyDescent="0.25">
      <c r="A98" s="10"/>
      <c r="C98" s="35" t="s">
        <v>82</v>
      </c>
      <c r="D98" s="36"/>
      <c r="E98" s="36"/>
      <c r="F98" s="39">
        <v>0.01</v>
      </c>
      <c r="G98" s="38">
        <f>+F98*G93</f>
        <v>0</v>
      </c>
    </row>
    <row r="99" spans="1:7" ht="15" x14ac:dyDescent="0.25">
      <c r="A99" s="10"/>
      <c r="C99" s="35" t="s">
        <v>83</v>
      </c>
      <c r="D99" s="36"/>
      <c r="E99" s="36"/>
      <c r="F99" s="39">
        <v>0.01</v>
      </c>
      <c r="G99" s="38">
        <f>+F99*G93</f>
        <v>0</v>
      </c>
    </row>
    <row r="100" spans="1:7" thickBot="1" x14ac:dyDescent="0.3">
      <c r="A100" s="10"/>
      <c r="C100" s="35" t="s">
        <v>84</v>
      </c>
      <c r="D100" s="36"/>
      <c r="E100" s="36"/>
      <c r="F100" s="47">
        <v>0</v>
      </c>
      <c r="G100" s="38">
        <f>+F100*G93</f>
        <v>0</v>
      </c>
    </row>
    <row r="101" spans="1:7" ht="16.5" thickBot="1" x14ac:dyDescent="0.3">
      <c r="A101" s="10"/>
      <c r="C101" s="40" t="s">
        <v>85</v>
      </c>
      <c r="D101" s="32"/>
      <c r="E101" s="32"/>
      <c r="F101" s="33" t="s">
        <v>77</v>
      </c>
      <c r="G101" s="41">
        <f>SUM(G94:G100)</f>
        <v>0</v>
      </c>
    </row>
    <row r="102" spans="1:7" ht="16.5" thickBot="1" x14ac:dyDescent="0.3">
      <c r="A102" s="10"/>
      <c r="C102" s="42" t="s">
        <v>86</v>
      </c>
      <c r="D102" s="32"/>
      <c r="E102" s="32"/>
      <c r="F102" s="33" t="s">
        <v>77</v>
      </c>
      <c r="G102" s="41">
        <f>SUM(G93+G101)</f>
        <v>0</v>
      </c>
    </row>
    <row r="103" spans="1:7" x14ac:dyDescent="0.25">
      <c r="F103" s="44"/>
    </row>
    <row r="104" spans="1:7" x14ac:dyDescent="0.25">
      <c r="F104" s="45"/>
      <c r="G104" s="46"/>
    </row>
  </sheetData>
  <mergeCells count="6">
    <mergeCell ref="A1:A4"/>
    <mergeCell ref="B1:B2"/>
    <mergeCell ref="F1:G1"/>
    <mergeCell ref="F2:G3"/>
    <mergeCell ref="B3:B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partidas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Ornella Oberto</dc:creator>
  <cp:keywords/>
  <dc:description/>
  <cp:lastModifiedBy>Charlotte Marzouka</cp:lastModifiedBy>
  <cp:revision/>
  <dcterms:created xsi:type="dcterms:W3CDTF">2023-11-28T21:28:57Z</dcterms:created>
  <dcterms:modified xsi:type="dcterms:W3CDTF">2023-11-30T19:11:26Z</dcterms:modified>
  <cp:category/>
  <cp:contentStatus/>
</cp:coreProperties>
</file>